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270" yWindow="0" windowWidth="11790" windowHeight="9720" tabRatio="859" activeTab="15"/>
  </bookViews>
  <sheets>
    <sheet name="Caratula" sheetId="65" r:id="rId1"/>
    <sheet name="ECG-1" sheetId="5" r:id="rId2"/>
    <sheet name="ECG-2" sheetId="48" r:id="rId3"/>
    <sheet name="EPC" sheetId="54" r:id="rId4"/>
    <sheet name="PPI" sheetId="98" r:id="rId5"/>
    <sheet name="APP-1" sheetId="8" r:id="rId6"/>
    <sheet name="APP-2" sheetId="68" r:id="rId7"/>
    <sheet name="APP-3" sheetId="80" r:id="rId8"/>
    <sheet name="APP-4" sheetId="87" r:id="rId9"/>
    <sheet name="AR" sheetId="88" r:id="rId10"/>
    <sheet name="IAPP" sheetId="47" r:id="rId11"/>
    <sheet name="EAP" sheetId="84" r:id="rId12"/>
    <sheet name="ADS-1" sheetId="22" r:id="rId13"/>
    <sheet name="ADS-2" sheetId="53" r:id="rId14"/>
    <sheet name="SAP" sheetId="26" r:id="rId15"/>
    <sheet name="FIC" sheetId="86" r:id="rId16"/>
    <sheet name="AUR" sheetId="71" r:id="rId17"/>
    <sheet name="PPD" sheetId="67" r:id="rId18"/>
    <sheet name="Formato 6d" sheetId="97"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_____EJE1" localSheetId="4">[1]INICIO!$Y$166:$Y$186</definedName>
    <definedName name="_______EJE1">[2]INICIO!$Y$166:$Y$186</definedName>
    <definedName name="_______EJE2" localSheetId="4">[1]INICIO!$Y$188:$Y$229</definedName>
    <definedName name="_______EJE2">[2]INICIO!$Y$188:$Y$229</definedName>
    <definedName name="_______EJE3" localSheetId="4">[1]INICIO!$Y$231:$Y$247</definedName>
    <definedName name="_______EJE3">[2]INICIO!$Y$231:$Y$247</definedName>
    <definedName name="_______EJE4" localSheetId="4">[1]INICIO!$Y$249:$Y$272</definedName>
    <definedName name="_______EJE4">[2]INICIO!$Y$249:$Y$272</definedName>
    <definedName name="_______EJE5" localSheetId="4">[1]INICIO!$Y$274:$Y$287</definedName>
    <definedName name="_______EJE5">[2]INICIO!$Y$274:$Y$287</definedName>
    <definedName name="_______EJE6" localSheetId="4">[1]INICIO!$Y$289:$Y$314</definedName>
    <definedName name="_______EJE6">[2]INICIO!$Y$289:$Y$314</definedName>
    <definedName name="_______EJE7" localSheetId="4">[1]INICIO!$Y$316:$Y$356</definedName>
    <definedName name="_______EJE7">[2]INICIO!$Y$316:$Y$356</definedName>
    <definedName name="______EJE1" localSheetId="4">[1]INICIO!$Y$166:$Y$186</definedName>
    <definedName name="______EJE1">[2]INICIO!$Y$166:$Y$186</definedName>
    <definedName name="______EJE2" localSheetId="4">[1]INICIO!$Y$188:$Y$229</definedName>
    <definedName name="______EJE2">[2]INICIO!$Y$188:$Y$229</definedName>
    <definedName name="______EJE3" localSheetId="4">[1]INICIO!$Y$231:$Y$247</definedName>
    <definedName name="______EJE3">[2]INICIO!$Y$231:$Y$247</definedName>
    <definedName name="______EJE4" localSheetId="4">[1]INICIO!$Y$249:$Y$272</definedName>
    <definedName name="______EJE4">[2]INICIO!$Y$249:$Y$272</definedName>
    <definedName name="______EJE5" localSheetId="4">[1]INICIO!$Y$274:$Y$287</definedName>
    <definedName name="______EJE5">[2]INICIO!$Y$274:$Y$287</definedName>
    <definedName name="______EJE6" localSheetId="4">[1]INICIO!$Y$289:$Y$314</definedName>
    <definedName name="______EJE6">[2]INICIO!$Y$289:$Y$314</definedName>
    <definedName name="______EJE7" localSheetId="4">[1]INICIO!$Y$316:$Y$356</definedName>
    <definedName name="______EJE7">[2]INICIO!$Y$316:$Y$356</definedName>
    <definedName name="_____EJE1" localSheetId="4">[1]INICIO!$Y$166:$Y$186</definedName>
    <definedName name="_____EJE1">[2]INICIO!$Y$166:$Y$186</definedName>
    <definedName name="_____EJE2" localSheetId="4">[1]INICIO!$Y$188:$Y$229</definedName>
    <definedName name="_____EJE2">[2]INICIO!$Y$188:$Y$229</definedName>
    <definedName name="_____EJE3" localSheetId="4">[1]INICIO!$Y$231:$Y$247</definedName>
    <definedName name="_____EJE3">[2]INICIO!$Y$231:$Y$247</definedName>
    <definedName name="_____EJE4" localSheetId="4">[1]INICIO!$Y$249:$Y$272</definedName>
    <definedName name="_____EJE4">[2]INICIO!$Y$249:$Y$272</definedName>
    <definedName name="_____EJE5" localSheetId="4">[1]INICIO!$Y$274:$Y$287</definedName>
    <definedName name="_____EJE5">[2]INICIO!$Y$274:$Y$287</definedName>
    <definedName name="_____EJE6" localSheetId="4">[1]INICIO!$Y$289:$Y$314</definedName>
    <definedName name="_____EJE6">[2]INICIO!$Y$289:$Y$314</definedName>
    <definedName name="_____EJE7" localSheetId="4">[1]INICIO!$Y$316:$Y$356</definedName>
    <definedName name="_____EJE7">[2]INICIO!$Y$316:$Y$356</definedName>
    <definedName name="____EJE1">[3]INICIO!$Y$166:$Y$186</definedName>
    <definedName name="____EJE2">[3]INICIO!$Y$188:$Y$229</definedName>
    <definedName name="____EJE3">[3]INICIO!$Y$231:$Y$247</definedName>
    <definedName name="____EJE4">[3]INICIO!$Y$249:$Y$272</definedName>
    <definedName name="____EJE5">[3]INICIO!$Y$274:$Y$287</definedName>
    <definedName name="____EJE6">[3]INICIO!$Y$289:$Y$314</definedName>
    <definedName name="____EJE7">[3]INICIO!$Y$316:$Y$356</definedName>
    <definedName name="___EJE1" localSheetId="9">[2]INICIO!$Y$166:$Y$186</definedName>
    <definedName name="___EJE1" localSheetId="4">[1]INICIO!$Y$166:$Y$186</definedName>
    <definedName name="___EJE1">[3]INICIO!$Y$166:$Y$186</definedName>
    <definedName name="___EJE2" localSheetId="9">[2]INICIO!$Y$188:$Y$229</definedName>
    <definedName name="___EJE2" localSheetId="4">[1]INICIO!$Y$188:$Y$229</definedName>
    <definedName name="___EJE2">[3]INICIO!$Y$188:$Y$229</definedName>
    <definedName name="___EJE3" localSheetId="9">[2]INICIO!$Y$231:$Y$247</definedName>
    <definedName name="___EJE3" localSheetId="4">[1]INICIO!$Y$231:$Y$247</definedName>
    <definedName name="___EJE3">[3]INICIO!$Y$231:$Y$247</definedName>
    <definedName name="___EJE4" localSheetId="9">[2]INICIO!$Y$249:$Y$272</definedName>
    <definedName name="___EJE4" localSheetId="4">[1]INICIO!$Y$249:$Y$272</definedName>
    <definedName name="___EJE4">[3]INICIO!$Y$249:$Y$272</definedName>
    <definedName name="___EJE5" localSheetId="9">[2]INICIO!$Y$274:$Y$287</definedName>
    <definedName name="___EJE5" localSheetId="4">[1]INICIO!$Y$274:$Y$287</definedName>
    <definedName name="___EJE5">[3]INICIO!$Y$274:$Y$287</definedName>
    <definedName name="___EJE6" localSheetId="9">[2]INICIO!$Y$289:$Y$314</definedName>
    <definedName name="___EJE6" localSheetId="4">[1]INICIO!$Y$289:$Y$314</definedName>
    <definedName name="___EJE6">[3]INICIO!$Y$289:$Y$314</definedName>
    <definedName name="___EJE7" localSheetId="9">[2]INICIO!$Y$316:$Y$356</definedName>
    <definedName name="___EJE7" localSheetId="4">[1]INICIO!$Y$316:$Y$356</definedName>
    <definedName name="___EJE7">[3]INICIO!$Y$316:$Y$356</definedName>
    <definedName name="__EJE1" localSheetId="9">[2]INICIO!$Y$166:$Y$186</definedName>
    <definedName name="__EJE1" localSheetId="4">[1]INICIO!$Y$166:$Y$186</definedName>
    <definedName name="__EJE1">[3]INICIO!$Y$166:$Y$186</definedName>
    <definedName name="__EJE2" localSheetId="9">[2]INICIO!$Y$188:$Y$229</definedName>
    <definedName name="__EJE2" localSheetId="4">[1]INICIO!$Y$188:$Y$229</definedName>
    <definedName name="__EJE2">[3]INICIO!$Y$188:$Y$229</definedName>
    <definedName name="__EJE3" localSheetId="9">[2]INICIO!$Y$231:$Y$247</definedName>
    <definedName name="__EJE3" localSheetId="4">[1]INICIO!$Y$231:$Y$247</definedName>
    <definedName name="__EJE3">[3]INICIO!$Y$231:$Y$247</definedName>
    <definedName name="__EJE4" localSheetId="9">[2]INICIO!$Y$249:$Y$272</definedName>
    <definedName name="__EJE4" localSheetId="4">[1]INICIO!$Y$249:$Y$272</definedName>
    <definedName name="__EJE4">[3]INICIO!$Y$249:$Y$272</definedName>
    <definedName name="__EJE5" localSheetId="9">[2]INICIO!$Y$274:$Y$287</definedName>
    <definedName name="__EJE5" localSheetId="4">[1]INICIO!$Y$274:$Y$287</definedName>
    <definedName name="__EJE5">[3]INICIO!$Y$274:$Y$287</definedName>
    <definedName name="__EJE6" localSheetId="9">[2]INICIO!$Y$289:$Y$314</definedName>
    <definedName name="__EJE6" localSheetId="4">[1]INICIO!$Y$289:$Y$314</definedName>
    <definedName name="__EJE6">[3]INICIO!$Y$289:$Y$314</definedName>
    <definedName name="__EJE7" localSheetId="9">[2]INICIO!$Y$316:$Y$356</definedName>
    <definedName name="__EJE7" localSheetId="4">[1]INICIO!$Y$316:$Y$356</definedName>
    <definedName name="__EJE7">[3]INICIO!$Y$316:$Y$356</definedName>
    <definedName name="_EJE1" localSheetId="9">[2]INICIO!$Y$166:$Y$186</definedName>
    <definedName name="_EJE1" localSheetId="10">[4]INICIO!$Y$166:$Y$186</definedName>
    <definedName name="_EJE1" localSheetId="4">[1]INICIO!$Y$166:$Y$186</definedName>
    <definedName name="_EJE1">[3]INICIO!$Y$166:$Y$186</definedName>
    <definedName name="_EJE2" localSheetId="9">[2]INICIO!$Y$188:$Y$229</definedName>
    <definedName name="_EJE2" localSheetId="10">[4]INICIO!$Y$188:$Y$229</definedName>
    <definedName name="_EJE2" localSheetId="4">[1]INICIO!$Y$188:$Y$229</definedName>
    <definedName name="_EJE2">[3]INICIO!$Y$188:$Y$229</definedName>
    <definedName name="_EJE3" localSheetId="9">[2]INICIO!$Y$231:$Y$247</definedName>
    <definedName name="_EJE3" localSheetId="10">[4]INICIO!$Y$231:$Y$247</definedName>
    <definedName name="_EJE3" localSheetId="4">[1]INICIO!$Y$231:$Y$247</definedName>
    <definedName name="_EJE3">[3]INICIO!$Y$231:$Y$247</definedName>
    <definedName name="_EJE4" localSheetId="9">[2]INICIO!$Y$249:$Y$272</definedName>
    <definedName name="_EJE4" localSheetId="10">[4]INICIO!$Y$249:$Y$272</definedName>
    <definedName name="_EJE4" localSheetId="4">[1]INICIO!$Y$249:$Y$272</definedName>
    <definedName name="_EJE4">[3]INICIO!$Y$249:$Y$272</definedName>
    <definedName name="_EJE5" localSheetId="9">[2]INICIO!$Y$274:$Y$287</definedName>
    <definedName name="_EJE5" localSheetId="10">[4]INICIO!$Y$274:$Y$287</definedName>
    <definedName name="_EJE5" localSheetId="4">[1]INICIO!$Y$274:$Y$287</definedName>
    <definedName name="_EJE5">[3]INICIO!$Y$274:$Y$287</definedName>
    <definedName name="_EJE6" localSheetId="9">[2]INICIO!$Y$289:$Y$314</definedName>
    <definedName name="_EJE6" localSheetId="10">[4]INICIO!$Y$289:$Y$314</definedName>
    <definedName name="_EJE6" localSheetId="4">[1]INICIO!$Y$289:$Y$314</definedName>
    <definedName name="_EJE6">[3]INICIO!$Y$289:$Y$314</definedName>
    <definedName name="_EJE7" localSheetId="9">[2]INICIO!$Y$316:$Y$356</definedName>
    <definedName name="_EJE7" localSheetId="10">[4]INICIO!$Y$316:$Y$356</definedName>
    <definedName name="_EJE7" localSheetId="4">[1]INICIO!$Y$316:$Y$356</definedName>
    <definedName name="_EJE7">[3]INICIO!$Y$316:$Y$356</definedName>
    <definedName name="_Toc256789589" localSheetId="3">EPC!$A$1</definedName>
    <definedName name="adys_tipo" localSheetId="9">[2]INICIO!$AR$24:$AR$27</definedName>
    <definedName name="adys_tipo" localSheetId="10">[4]INICIO!$AR$24:$AR$27</definedName>
    <definedName name="adys_tipo" localSheetId="4">[1]INICIO!$AR$24:$AR$27</definedName>
    <definedName name="adys_tipo">[3]INICIO!$AR$24:$AR$27</definedName>
    <definedName name="AI" localSheetId="9">[2]INICIO!$AU$5:$AW$543</definedName>
    <definedName name="AI" localSheetId="10">[4]INICIO!$AU$5:$AW$543</definedName>
    <definedName name="AI" localSheetId="4">[1]INICIO!$AU$5:$AW$543</definedName>
    <definedName name="AI">[3]INICIO!$AU$5:$AW$543</definedName>
    <definedName name="_xlnm.Print_Area" localSheetId="13">'ADS-2'!$A$1:$F$8</definedName>
    <definedName name="_xlnm.Print_Area" localSheetId="6">'APP-2'!$A$1:$G$49</definedName>
    <definedName name="_xlnm.Print_Area" localSheetId="7">'APP-3'!$A$1:$U$81</definedName>
    <definedName name="_xlnm.Print_Area" localSheetId="9">AR!$A$1:$O$212</definedName>
    <definedName name="_xlnm.Print_Area" localSheetId="10">IAPP!$A$1:$K$240</definedName>
    <definedName name="CAPIT" localSheetId="9">#REF!</definedName>
    <definedName name="CAPIT" localSheetId="18">#REF!</definedName>
    <definedName name="CAPIT" localSheetId="4">#REF!</definedName>
    <definedName name="CAPIT">#REF!</definedName>
    <definedName name="CENPAR" localSheetId="9">#REF!</definedName>
    <definedName name="CENPAR" localSheetId="18">#REF!</definedName>
    <definedName name="CENPAR" localSheetId="4">#REF!</definedName>
    <definedName name="CENPAR">#REF!</definedName>
    <definedName name="datos" localSheetId="9">OFFSET([5]datos!$A$1,0,0,COUNTA([5]datos!$A$1:$A$65536),23)</definedName>
    <definedName name="datos" localSheetId="16">OFFSET([3]datos!$A$1,0,0,COUNTA([3]datos!$A$1:$A$65536),23)</definedName>
    <definedName name="datos" localSheetId="10">OFFSET([6]datos!$A$1,0,0,COUNTA([6]datos!$A$1:$A$65536),23)</definedName>
    <definedName name="datos" localSheetId="4">OFFSET([7]datos!$A$1,0,0,COUNTA([7]datos!$A$1:$A$65536),23)</definedName>
    <definedName name="datos">OFFSET([8]datos!$A$1,0,0,COUNTA([8]datos!$A$1:$A$65536),23)</definedName>
    <definedName name="dc" localSheetId="9">#REF!</definedName>
    <definedName name="dc" localSheetId="18">#REF!</definedName>
    <definedName name="dc" localSheetId="4">#REF!</definedName>
    <definedName name="dc">#REF!</definedName>
    <definedName name="DEFAULT" localSheetId="9">[2]INICIO!$AA$10</definedName>
    <definedName name="DEFAULT" localSheetId="10">[4]INICIO!$AA$10</definedName>
    <definedName name="DEFAULT" localSheetId="4">[1]INICIO!$AA$10</definedName>
    <definedName name="DEFAULT">[3]INICIO!$AA$10</definedName>
    <definedName name="DEUDA" localSheetId="9">#REF!</definedName>
    <definedName name="DEUDA" localSheetId="18">#REF!</definedName>
    <definedName name="DEUDA" localSheetId="4">#REF!</definedName>
    <definedName name="DEUDA">#REF!</definedName>
    <definedName name="egvb" localSheetId="9">#REF!</definedName>
    <definedName name="egvb" localSheetId="18">#REF!</definedName>
    <definedName name="egvb" localSheetId="4">#REF!</definedName>
    <definedName name="egvb">#REF!</definedName>
    <definedName name="EJER" localSheetId="9">#REF!</definedName>
    <definedName name="EJER" localSheetId="18">#REF!</definedName>
    <definedName name="EJER" localSheetId="4">#REF!</definedName>
    <definedName name="EJER">#REF!</definedName>
    <definedName name="EJES" localSheetId="9">[2]INICIO!$Y$151:$Y$157</definedName>
    <definedName name="EJES" localSheetId="10">[4]INICIO!$Y$151:$Y$157</definedName>
    <definedName name="EJES" localSheetId="4">[1]INICIO!$Y$151:$Y$157</definedName>
    <definedName name="EJES">[3]INICIO!$Y$151:$Y$157</definedName>
    <definedName name="ENFPEM" localSheetId="18">#REF!</definedName>
    <definedName name="ENFPEM">#REF!</definedName>
    <definedName name="FIDCOS" localSheetId="9">[2]INICIO!$DH$5:$DI$96</definedName>
    <definedName name="FIDCOS" localSheetId="10">[4]INICIO!$DH$5:$DI$96</definedName>
    <definedName name="FIDCOS" localSheetId="4">[1]INICIO!$DH$5:$DI$96</definedName>
    <definedName name="FIDCOS">[3]INICIO!$DH$5:$DI$96</definedName>
    <definedName name="FPC" localSheetId="9">[2]INICIO!$DE$5:$DF$96</definedName>
    <definedName name="FPC" localSheetId="10">[4]INICIO!$DE$5:$DF$96</definedName>
    <definedName name="FPC" localSheetId="4">[1]INICIO!$DE$5:$DF$96</definedName>
    <definedName name="FPC">[3]INICIO!$DE$5:$DF$96</definedName>
    <definedName name="gasto_gci" localSheetId="9">[2]INICIO!$AO$48:$AO$49</definedName>
    <definedName name="gasto_gci" localSheetId="10">[4]INICIO!$AO$48:$AO$49</definedName>
    <definedName name="gasto_gci" localSheetId="4">[1]INICIO!$AO$48:$AO$49</definedName>
    <definedName name="gasto_gci">[3]INICIO!$AO$48:$AO$49</definedName>
    <definedName name="KEY" localSheetId="4">[9]cats!$A$1:$B$9</definedName>
    <definedName name="KEY">[10]cats!$A$1:$B$9</definedName>
    <definedName name="LABEL" localSheetId="9">[5]INICIO!$AY$5:$AZ$97</definedName>
    <definedName name="LABEL" localSheetId="16">[3]INICIO!$AY$5:$AZ$97</definedName>
    <definedName name="LABEL" localSheetId="10">[6]INICIO!$AY$5:$AZ$97</definedName>
    <definedName name="LABEL" localSheetId="4">[7]INICIO!$AY$5:$AZ$97</definedName>
    <definedName name="LABEL">[8]INICIO!$AY$5:$AZ$97</definedName>
    <definedName name="label1g" localSheetId="9">[2]INICIO!$AA$19</definedName>
    <definedName name="label1g" localSheetId="10">[4]INICIO!$AA$19</definedName>
    <definedName name="label1g" localSheetId="4">[1]INICIO!$AA$19</definedName>
    <definedName name="label1g">[3]INICIO!$AA$19</definedName>
    <definedName name="label1S" localSheetId="9">[2]INICIO!$AA$22</definedName>
    <definedName name="label1S" localSheetId="10">[4]INICIO!$AA$22</definedName>
    <definedName name="label1S" localSheetId="4">[1]INICIO!$AA$22</definedName>
    <definedName name="label1S">[3]INICIO!$AA$22</definedName>
    <definedName name="label2g" localSheetId="9">[2]INICIO!$AA$20</definedName>
    <definedName name="label2g" localSheetId="10">[4]INICIO!$AA$20</definedName>
    <definedName name="label2g" localSheetId="4">[1]INICIO!$AA$20</definedName>
    <definedName name="label2g">[3]INICIO!$AA$20</definedName>
    <definedName name="label2S" localSheetId="9">[2]INICIO!$AA$23</definedName>
    <definedName name="label2S" localSheetId="10">[4]INICIO!$AA$23</definedName>
    <definedName name="label2S" localSheetId="4">[1]INICIO!$AA$23</definedName>
    <definedName name="label2S">[3]INICIO!$AA$23</definedName>
    <definedName name="Líneadeacción" localSheetId="7">[8]INICIO!#REF!</definedName>
    <definedName name="Líneadeacción" localSheetId="8">[8]INICIO!#REF!</definedName>
    <definedName name="Líneadeacción" localSheetId="9">[5]INICIO!#REF!</definedName>
    <definedName name="Líneadeacción" localSheetId="11">[8]INICIO!#REF!</definedName>
    <definedName name="Líneadeacción" localSheetId="15">[8]INICIO!#REF!</definedName>
    <definedName name="Líneadeacción" localSheetId="18">[8]INICIO!#REF!</definedName>
    <definedName name="Líneadeacción" localSheetId="4">[7]INICIO!#REF!</definedName>
    <definedName name="Líneadeacción">[8]INICIO!#REF!</definedName>
    <definedName name="LISTA_2016" localSheetId="18">#REF!</definedName>
    <definedName name="LISTA_2016">#REF!</definedName>
    <definedName name="lista_ai" localSheetId="9">[2]INICIO!$AO$55:$AO$96</definedName>
    <definedName name="lista_ai" localSheetId="10">[4]INICIO!$AO$55:$AO$96</definedName>
    <definedName name="lista_ai" localSheetId="4">[1]INICIO!$AO$55:$AO$96</definedName>
    <definedName name="lista_ai">[3]INICIO!$AO$55:$AO$96</definedName>
    <definedName name="lista_deleg" localSheetId="9">[2]INICIO!$AR$34:$AR$49</definedName>
    <definedName name="lista_deleg" localSheetId="10">[4]INICIO!$AR$34:$AR$49</definedName>
    <definedName name="lista_deleg" localSheetId="4">[1]INICIO!$AR$34:$AR$49</definedName>
    <definedName name="lista_deleg">[3]INICIO!$AR$34:$AR$49</definedName>
    <definedName name="lista_eppa" localSheetId="9">[2]INICIO!$AR$55:$AS$149</definedName>
    <definedName name="lista_eppa" localSheetId="10">[4]INICIO!$AR$55:$AS$149</definedName>
    <definedName name="lista_eppa" localSheetId="4">[1]INICIO!$AR$55:$AS$149</definedName>
    <definedName name="lista_eppa">[3]INICIO!$AR$55:$AS$149</definedName>
    <definedName name="LISTA_UR" localSheetId="9">[2]INICIO!$Y$4:$Z$93</definedName>
    <definedName name="LISTA_UR" localSheetId="10">[4]INICIO!$Y$4:$Z$93</definedName>
    <definedName name="LISTA_UR" localSheetId="4">[1]INICIO!$Y$4:$Z$93</definedName>
    <definedName name="LISTA_UR">[3]INICIO!$Y$4:$Z$93</definedName>
    <definedName name="MAPPEGS" localSheetId="8">[8]INICIO!#REF!</definedName>
    <definedName name="MAPPEGS" localSheetId="9">[5]INICIO!#REF!</definedName>
    <definedName name="MAPPEGS" localSheetId="11">[8]INICIO!#REF!</definedName>
    <definedName name="MAPPEGS" localSheetId="15">[8]INICIO!#REF!</definedName>
    <definedName name="MAPPEGS" localSheetId="18">[8]INICIO!#REF!</definedName>
    <definedName name="MAPPEGS" localSheetId="4">[7]INICIO!#REF!</definedName>
    <definedName name="MAPPEGS">[8]INICIO!#REF!</definedName>
    <definedName name="MODIF" localSheetId="9">[2]datos!$U$2:$U$31674</definedName>
    <definedName name="MODIF" localSheetId="10">[4]datos!$U$2:$U$31674</definedName>
    <definedName name="MODIF" localSheetId="4">[1]datos!$U$2:$U$31674</definedName>
    <definedName name="MODIF">[3]datos!$U$2:$U$31674</definedName>
    <definedName name="MSG_ERROR1" localSheetId="9">[5]INICIO!$AA$11</definedName>
    <definedName name="MSG_ERROR1" localSheetId="16">[3]INICIO!$AA$11</definedName>
    <definedName name="MSG_ERROR1" localSheetId="10">[6]INICIO!$AA$11</definedName>
    <definedName name="MSG_ERROR1" localSheetId="4">[7]INICIO!$AA$11</definedName>
    <definedName name="MSG_ERROR1">[8]INICIO!$AA$11</definedName>
    <definedName name="MSG_ERROR2" localSheetId="9">[2]INICIO!$AA$12</definedName>
    <definedName name="MSG_ERROR2" localSheetId="10">[4]INICIO!$AA$12</definedName>
    <definedName name="MSG_ERROR2" localSheetId="4">[1]INICIO!$AA$12</definedName>
    <definedName name="MSG_ERROR2">[3]INICIO!$AA$12</definedName>
    <definedName name="OPCION2" localSheetId="13">[8]INICIO!#REF!</definedName>
    <definedName name="OPCION2" localSheetId="7">[8]INICIO!#REF!</definedName>
    <definedName name="OPCION2" localSheetId="8">[8]INICIO!#REF!</definedName>
    <definedName name="OPCION2" localSheetId="9">[5]INICIO!#REF!</definedName>
    <definedName name="OPCION2" localSheetId="16">[3]INICIO!#REF!</definedName>
    <definedName name="OPCION2" localSheetId="11">[8]INICIO!#REF!</definedName>
    <definedName name="OPCION2" localSheetId="2">[8]INICIO!#REF!</definedName>
    <definedName name="OPCION2" localSheetId="3">[8]INICIO!#REF!</definedName>
    <definedName name="OPCION2" localSheetId="15">[8]INICIO!#REF!</definedName>
    <definedName name="OPCION2" localSheetId="18">[8]INICIO!#REF!</definedName>
    <definedName name="OPCION2" localSheetId="10">[6]INICIO!#REF!</definedName>
    <definedName name="OPCION2" localSheetId="17">[8]INICIO!#REF!</definedName>
    <definedName name="OPCION2" localSheetId="4">[7]INICIO!#REF!</definedName>
    <definedName name="OPCION2">[8]INICIO!#REF!</definedName>
    <definedName name="ORIG" localSheetId="9">[2]datos!$T$2:$T$31674</definedName>
    <definedName name="ORIG" localSheetId="10">[4]datos!$T$2:$T$31674</definedName>
    <definedName name="ORIG" localSheetId="4">[1]datos!$T$2:$T$31674</definedName>
    <definedName name="ORIG">[3]datos!$T$2:$T$31674</definedName>
    <definedName name="P" localSheetId="9">[2]INICIO!$AO$5:$AP$32</definedName>
    <definedName name="P" localSheetId="10">[4]INICIO!$AO$5:$AP$32</definedName>
    <definedName name="P" localSheetId="4">[1]INICIO!$AO$5:$AP$32</definedName>
    <definedName name="P">[3]INICIO!$AO$5:$AP$32</definedName>
    <definedName name="P_K" localSheetId="9">[2]INICIO!$AO$5:$AO$32</definedName>
    <definedName name="P_K" localSheetId="10">[4]INICIO!$AO$5:$AO$32</definedName>
    <definedName name="P_K" localSheetId="4">[1]INICIO!$AO$5:$AO$32</definedName>
    <definedName name="P_K">[3]INICIO!$AO$5:$AO$32</definedName>
    <definedName name="PE" localSheetId="9">[2]INICIO!$AR$5:$AS$16</definedName>
    <definedName name="PE" localSheetId="10">[4]INICIO!$AR$5:$AS$16</definedName>
    <definedName name="PE" localSheetId="4">[1]INICIO!$AR$5:$AS$16</definedName>
    <definedName name="PE">[3]INICIO!$AR$5:$AS$16</definedName>
    <definedName name="PE_K" localSheetId="9">[2]INICIO!$AR$5:$AR$16</definedName>
    <definedName name="PE_K" localSheetId="10">[4]INICIO!$AR$5:$AR$16</definedName>
    <definedName name="PE_K" localSheetId="4">[1]INICIO!$AR$5:$AR$16</definedName>
    <definedName name="PE_K">[3]INICIO!$AR$5:$AR$16</definedName>
    <definedName name="PEDO" localSheetId="9">[5]INICIO!#REF!</definedName>
    <definedName name="PEDO" localSheetId="18">[5]INICIO!#REF!</definedName>
    <definedName name="PEDO" localSheetId="4">[7]INICIO!#REF!</definedName>
    <definedName name="PEDO">[5]INICIO!#REF!</definedName>
    <definedName name="PERIODO" localSheetId="9">#REF!</definedName>
    <definedName name="PERIODO" localSheetId="18">#REF!</definedName>
    <definedName name="PERIODO" localSheetId="4">#REF!</definedName>
    <definedName name="PERIODO">#REF!</definedName>
    <definedName name="PROG" localSheetId="9">#REF!</definedName>
    <definedName name="PROG" localSheetId="18">#REF!</definedName>
    <definedName name="PROG" localSheetId="4">#REF!</definedName>
    <definedName name="PROG">#REF!</definedName>
    <definedName name="ptda" localSheetId="9">#REF!</definedName>
    <definedName name="ptda" localSheetId="18">#REF!</definedName>
    <definedName name="ptda" localSheetId="4">#REF!</definedName>
    <definedName name="ptda">#REF!</definedName>
    <definedName name="rubros_fpc" localSheetId="9">[2]INICIO!$AO$39:$AO$42</definedName>
    <definedName name="rubros_fpc" localSheetId="10">[4]INICIO!$AO$39:$AO$42</definedName>
    <definedName name="rubros_fpc" localSheetId="4">[1]INICIO!$AO$39:$AO$42</definedName>
    <definedName name="rubros_fpc">[3]INICIO!$AO$39:$AO$42</definedName>
    <definedName name="_xlnm.Print_Titles" localSheetId="12">'ADS-1'!$1:$6</definedName>
    <definedName name="_xlnm.Print_Titles" localSheetId="13">'ADS-2'!$1:$6</definedName>
    <definedName name="_xlnm.Print_Titles" localSheetId="5">'APP-1'!$1:$7</definedName>
    <definedName name="_xlnm.Print_Titles" localSheetId="6">'APP-2'!$1:$6</definedName>
    <definedName name="_xlnm.Print_Titles" localSheetId="7">'APP-3'!$1:$8</definedName>
    <definedName name="_xlnm.Print_Titles" localSheetId="8">'APP-4'!$1:$6</definedName>
    <definedName name="_xlnm.Print_Titles" localSheetId="9">AR!$1:$6</definedName>
    <definedName name="_xlnm.Print_Titles" localSheetId="16">AUR!$1:$6</definedName>
    <definedName name="_xlnm.Print_Titles" localSheetId="11">EAP!$1:$11</definedName>
    <definedName name="_xlnm.Print_Titles" localSheetId="1">'ECG-1'!$1:$6</definedName>
    <definedName name="_xlnm.Print_Titles" localSheetId="2">'ECG-2'!$1:$6</definedName>
    <definedName name="_xlnm.Print_Titles" localSheetId="3">EPC!$1:$6</definedName>
    <definedName name="_xlnm.Print_Titles" localSheetId="15">FIC!$1:$9</definedName>
    <definedName name="_xlnm.Print_Titles" localSheetId="10">IAPP!$1:$7</definedName>
    <definedName name="_xlnm.Print_Titles" localSheetId="17">PPD!$1:$7</definedName>
    <definedName name="_xlnm.Print_Titles" localSheetId="14">SAP!$1:$6</definedName>
    <definedName name="TYA" localSheetId="9">#REF!</definedName>
    <definedName name="TYA" localSheetId="18">#REF!</definedName>
    <definedName name="TYA" localSheetId="4">#REF!</definedName>
    <definedName name="TYA">#REF!</definedName>
    <definedName name="U" localSheetId="9">[2]INICIO!$Y$4:$Z$93</definedName>
    <definedName name="U" localSheetId="10">[4]INICIO!$Y$4:$Z$93</definedName>
    <definedName name="U" localSheetId="4">[1]INICIO!$Y$4:$Z$93</definedName>
    <definedName name="U">[3]INICIO!$Y$4:$Z$93</definedName>
    <definedName name="UEG_DENOM" localSheetId="9">[2]datos!$R$2:$R$31674</definedName>
    <definedName name="UEG_DENOM" localSheetId="10">[4]datos!$R$2:$R$31674</definedName>
    <definedName name="UEG_DENOM" localSheetId="4">[1]datos!$R$2:$R$31674</definedName>
    <definedName name="UEG_DENOM">[3]datos!$R$2:$R$31674</definedName>
    <definedName name="UR" localSheetId="9">[2]INICIO!$AJ$5:$AM$99</definedName>
    <definedName name="UR" localSheetId="10">[4]INICIO!$AJ$5:$AM$99</definedName>
    <definedName name="UR" localSheetId="4">[1]INICIO!$AJ$5:$AM$99</definedName>
    <definedName name="UR">[3]INICIO!$AJ$5:$AM$99</definedName>
  </definedNames>
  <calcPr calcId="124519"/>
</workbook>
</file>

<file path=xl/calcChain.xml><?xml version="1.0" encoding="utf-8"?>
<calcChain xmlns="http://schemas.openxmlformats.org/spreadsheetml/2006/main">
  <c r="G17" i="26"/>
  <c r="G13"/>
  <c r="N15" i="80" l="1"/>
  <c r="O15"/>
  <c r="P15"/>
  <c r="Q15"/>
  <c r="M15"/>
  <c r="Q71" i="8" l="1"/>
  <c r="I165" i="47" l="1"/>
  <c r="J33" i="8" l="1"/>
  <c r="I33"/>
  <c r="J32"/>
  <c r="I32"/>
  <c r="J14" l="1"/>
  <c r="I14"/>
  <c r="J13"/>
  <c r="I13"/>
  <c r="L74" i="80" l="1"/>
  <c r="K74"/>
  <c r="K53"/>
  <c r="K14"/>
  <c r="L14"/>
  <c r="K13"/>
  <c r="I36" i="97" l="1"/>
  <c r="H36" s="1"/>
  <c r="G36" s="1"/>
  <c r="F36"/>
  <c r="E36"/>
  <c r="D36" s="1"/>
  <c r="I34"/>
  <c r="E34"/>
  <c r="I33"/>
  <c r="E33"/>
  <c r="I32"/>
  <c r="E32"/>
  <c r="I31" s="1"/>
  <c r="H31"/>
  <c r="G31"/>
  <c r="F31"/>
  <c r="E31"/>
  <c r="D31"/>
  <c r="I30"/>
  <c r="E30"/>
  <c r="I29"/>
  <c r="E29"/>
  <c r="I28"/>
  <c r="E28"/>
  <c r="I27" s="1"/>
  <c r="H27"/>
  <c r="G27"/>
  <c r="F27"/>
  <c r="E27"/>
  <c r="D27"/>
  <c r="I26"/>
  <c r="E26"/>
  <c r="I25"/>
  <c r="I24" s="1"/>
  <c r="H24"/>
  <c r="G24"/>
  <c r="F24"/>
  <c r="D24"/>
  <c r="I22"/>
  <c r="E22"/>
  <c r="I21"/>
  <c r="E21"/>
  <c r="I20"/>
  <c r="E20"/>
  <c r="I19" s="1"/>
  <c r="H19"/>
  <c r="G19"/>
  <c r="F19"/>
  <c r="E19"/>
  <c r="D19"/>
  <c r="I18"/>
  <c r="E18"/>
  <c r="I17"/>
  <c r="E17"/>
  <c r="I16"/>
  <c r="E16"/>
  <c r="I15" s="1"/>
  <c r="H15"/>
  <c r="G15"/>
  <c r="F15"/>
  <c r="E15"/>
  <c r="D15"/>
  <c r="I14"/>
  <c r="E14"/>
  <c r="I13"/>
  <c r="E13"/>
  <c r="I12"/>
  <c r="H12"/>
  <c r="G12" s="1"/>
  <c r="F12"/>
  <c r="E12"/>
  <c r="D12"/>
  <c r="E8" i="53"/>
  <c r="D8"/>
  <c r="C8" l="1"/>
  <c r="B8"/>
  <c r="C23" i="84" l="1"/>
  <c r="F7"/>
  <c r="D7"/>
  <c r="Q76" i="80"/>
  <c r="P76"/>
  <c r="O76" l="1"/>
  <c r="N76"/>
  <c r="S74"/>
  <c r="Q55"/>
  <c r="P55"/>
  <c r="O55"/>
  <c r="N55"/>
  <c r="Q33"/>
  <c r="P33"/>
  <c r="O33"/>
  <c r="N33"/>
  <c r="M33"/>
  <c r="K31"/>
  <c r="T14" l="1"/>
  <c r="S14"/>
  <c r="R14"/>
  <c r="U13"/>
  <c r="S13"/>
  <c r="L103" i="8"/>
  <c r="K102"/>
  <c r="K101"/>
  <c r="K100"/>
  <c r="K99"/>
  <c r="P98"/>
  <c r="K98"/>
  <c r="Q98" s="1"/>
  <c r="P97"/>
  <c r="K97"/>
  <c r="P96"/>
  <c r="K96"/>
  <c r="Q96" s="1"/>
  <c r="Q95"/>
  <c r="P95"/>
  <c r="K95"/>
  <c r="Q94"/>
  <c r="P94"/>
  <c r="O94"/>
  <c r="N94"/>
  <c r="M94"/>
  <c r="L94"/>
  <c r="Q93"/>
  <c r="P93"/>
  <c r="O93"/>
  <c r="N93"/>
  <c r="M93"/>
  <c r="L93"/>
  <c r="Q92" s="1"/>
  <c r="P92"/>
  <c r="K92"/>
  <c r="Q91" s="1"/>
  <c r="P91"/>
  <c r="K91"/>
  <c r="Q90" s="1"/>
  <c r="P90"/>
  <c r="K90"/>
  <c r="Q89" s="1"/>
  <c r="P89"/>
  <c r="K89"/>
  <c r="Q88" s="1"/>
  <c r="P88"/>
  <c r="K88"/>
  <c r="Q87" s="1"/>
  <c r="P87"/>
  <c r="K87"/>
  <c r="Q86" s="1"/>
  <c r="P86"/>
  <c r="K86"/>
  <c r="Q85" s="1"/>
  <c r="P85"/>
  <c r="K85"/>
  <c r="P84"/>
  <c r="K84"/>
  <c r="P83"/>
  <c r="K83"/>
  <c r="Q82" s="1"/>
  <c r="P82"/>
  <c r="K82"/>
  <c r="Q81" s="1"/>
  <c r="P81"/>
  <c r="K81"/>
  <c r="P80"/>
  <c r="K80"/>
  <c r="P79"/>
  <c r="K79"/>
  <c r="Q78" s="1"/>
  <c r="P78"/>
  <c r="K78"/>
  <c r="Q77" s="1"/>
  <c r="P77"/>
  <c r="K77"/>
  <c r="Q76" s="1"/>
  <c r="P76"/>
  <c r="K76"/>
  <c r="Q75" s="1"/>
  <c r="P75"/>
  <c r="K75"/>
  <c r="Q74"/>
  <c r="P74"/>
  <c r="K74"/>
  <c r="Q73" s="1"/>
  <c r="P73"/>
  <c r="K73"/>
  <c r="P72"/>
  <c r="P71"/>
  <c r="Q72" l="1"/>
  <c r="Q97"/>
  <c r="Q84"/>
  <c r="Q83"/>
  <c r="Q80"/>
  <c r="Q79"/>
  <c r="Q70"/>
  <c r="P70"/>
  <c r="O70"/>
  <c r="N70"/>
  <c r="M70"/>
  <c r="L70"/>
  <c r="Q69"/>
  <c r="P69" s="1"/>
  <c r="O69"/>
  <c r="N69"/>
  <c r="M69"/>
  <c r="L69"/>
  <c r="Q68"/>
  <c r="P68"/>
  <c r="O68" s="1"/>
  <c r="N68"/>
  <c r="M68" s="1"/>
  <c r="L68" l="1"/>
  <c r="Q67"/>
  <c r="P67" l="1"/>
  <c r="O67" s="1"/>
  <c r="N67" s="1"/>
  <c r="M67" s="1"/>
  <c r="L67" l="1"/>
  <c r="O63"/>
  <c r="N63"/>
  <c r="M63"/>
  <c r="L63"/>
  <c r="O62"/>
  <c r="N62"/>
  <c r="M62"/>
  <c r="L62"/>
  <c r="O61"/>
  <c r="N61"/>
  <c r="M61"/>
  <c r="L61"/>
  <c r="Q59"/>
  <c r="P59"/>
  <c r="K59"/>
  <c r="P58"/>
  <c r="K58"/>
  <c r="Q58" s="1"/>
  <c r="P57"/>
  <c r="K57"/>
  <c r="Q57" s="1"/>
  <c r="Q56"/>
  <c r="P56"/>
  <c r="O56"/>
  <c r="N56"/>
  <c r="M56"/>
  <c r="L56"/>
  <c r="Q55"/>
  <c r="P55"/>
  <c r="O55"/>
  <c r="N55"/>
  <c r="M55"/>
  <c r="L55"/>
  <c r="Q54" s="1"/>
  <c r="P54"/>
  <c r="K54"/>
  <c r="Q53" s="1"/>
  <c r="P53"/>
  <c r="K53"/>
  <c r="Q52" s="1"/>
  <c r="P52"/>
  <c r="K52"/>
  <c r="Q51" s="1"/>
  <c r="P51"/>
  <c r="K51"/>
  <c r="Q50" s="1"/>
  <c r="P50"/>
  <c r="K50"/>
  <c r="Q49" s="1"/>
  <c r="P49"/>
  <c r="K49"/>
  <c r="Q48"/>
  <c r="P48"/>
  <c r="O48"/>
  <c r="N48"/>
  <c r="M48"/>
  <c r="L48"/>
  <c r="Q47"/>
  <c r="P47"/>
  <c r="O47"/>
  <c r="N47"/>
  <c r="M47"/>
  <c r="L47"/>
  <c r="Q46"/>
  <c r="P46"/>
  <c r="O46"/>
  <c r="N46"/>
  <c r="M46"/>
  <c r="L46"/>
  <c r="Q44"/>
  <c r="P44"/>
  <c r="K44"/>
  <c r="Q43"/>
  <c r="P43"/>
  <c r="O43"/>
  <c r="N43"/>
  <c r="M43"/>
  <c r="L43"/>
  <c r="K42"/>
  <c r="K41"/>
  <c r="Q40" s="1"/>
  <c r="P40"/>
  <c r="K40"/>
  <c r="K39"/>
  <c r="K38"/>
  <c r="Q37" s="1"/>
  <c r="P37"/>
  <c r="K37"/>
  <c r="Q36" s="1"/>
  <c r="P36"/>
  <c r="K36"/>
  <c r="Q35" s="1"/>
  <c r="P35"/>
  <c r="K35"/>
  <c r="Q34" s="1"/>
  <c r="P34"/>
  <c r="K34"/>
  <c r="P33"/>
  <c r="K33"/>
  <c r="Q33" s="1"/>
  <c r="P32"/>
  <c r="K32"/>
  <c r="Q32" s="1"/>
  <c r="P31"/>
  <c r="K31"/>
  <c r="Q31" s="1"/>
  <c r="P30"/>
  <c r="K30"/>
  <c r="Q30" s="1"/>
  <c r="Q29"/>
  <c r="P29"/>
  <c r="O29"/>
  <c r="N29"/>
  <c r="M29"/>
  <c r="L29"/>
  <c r="P28"/>
  <c r="K28"/>
  <c r="Q28" s="1"/>
  <c r="P27"/>
  <c r="K27"/>
  <c r="Q27" s="1"/>
  <c r="P26"/>
  <c r="K26"/>
  <c r="Q26" s="1"/>
  <c r="P25"/>
  <c r="K25"/>
  <c r="Q25" s="1"/>
  <c r="Q22"/>
  <c r="P22"/>
  <c r="O22"/>
  <c r="N22"/>
  <c r="M22"/>
  <c r="L22"/>
  <c r="Q21"/>
  <c r="P21"/>
  <c r="K21"/>
  <c r="P20"/>
  <c r="K20"/>
  <c r="Q20" s="1"/>
  <c r="Q19"/>
  <c r="P19"/>
  <c r="O19"/>
  <c r="N19"/>
  <c r="M19"/>
  <c r="L19"/>
  <c r="Q18"/>
  <c r="P18"/>
  <c r="O18"/>
  <c r="N18"/>
  <c r="M18"/>
  <c r="L18"/>
  <c r="Q17"/>
  <c r="P17"/>
  <c r="O17"/>
  <c r="N17"/>
  <c r="M17"/>
  <c r="L17"/>
  <c r="Q16" s="1"/>
  <c r="P16"/>
  <c r="K16"/>
  <c r="Q15" s="1"/>
  <c r="P15"/>
  <c r="K15"/>
  <c r="P14" l="1"/>
  <c r="K14"/>
  <c r="Q14" s="1"/>
  <c r="P13" l="1"/>
  <c r="K13"/>
  <c r="Q13" s="1"/>
  <c r="Q12"/>
  <c r="P12"/>
  <c r="K12" l="1"/>
  <c r="O11"/>
  <c r="N11"/>
  <c r="M11"/>
  <c r="L11"/>
  <c r="O10" s="1"/>
  <c r="N10" s="1"/>
  <c r="M10"/>
  <c r="L10" s="1"/>
  <c r="O9" s="1"/>
  <c r="N9" s="1"/>
  <c r="M9" s="1"/>
  <c r="L9" s="1"/>
  <c r="O8"/>
  <c r="N8"/>
  <c r="M8"/>
  <c r="L8"/>
  <c r="E18" i="48"/>
  <c r="D18"/>
  <c r="C18"/>
  <c r="B18"/>
  <c r="E14"/>
  <c r="D14"/>
  <c r="C14"/>
  <c r="B14"/>
  <c r="G13"/>
  <c r="F13"/>
  <c r="G11"/>
  <c r="F11"/>
  <c r="G9"/>
  <c r="F9"/>
  <c r="G8"/>
  <c r="F8"/>
  <c r="E8"/>
  <c r="D8"/>
  <c r="C8"/>
  <c r="B8"/>
  <c r="A4"/>
  <c r="A3"/>
  <c r="E17" i="5"/>
  <c r="E31" s="1"/>
  <c r="D17"/>
  <c r="D31" s="1"/>
  <c r="C17"/>
  <c r="C31" s="1"/>
  <c r="B17"/>
  <c r="B31" s="1"/>
  <c r="G15"/>
  <c r="F15"/>
  <c r="G13"/>
  <c r="F13"/>
  <c r="G11"/>
  <c r="F11"/>
  <c r="G9"/>
  <c r="F9"/>
  <c r="E8"/>
  <c r="D8"/>
  <c r="C8"/>
  <c r="B8"/>
  <c r="A4" i="54" l="1"/>
  <c r="A4" i="8" s="1"/>
  <c r="A3" s="1"/>
  <c r="A3" i="68" s="1"/>
  <c r="A4" i="80" s="1"/>
  <c r="A3" i="87" s="1"/>
  <c r="A21" s="1"/>
  <c r="A3" i="54"/>
  <c r="O103" i="8"/>
  <c r="N103"/>
  <c r="M103"/>
  <c r="A4" i="68" l="1"/>
  <c r="A5" i="80" s="1"/>
  <c r="A4" i="87" s="1"/>
  <c r="A22" s="1"/>
  <c r="A32" s="1"/>
  <c r="A39" s="1"/>
  <c r="A3" i="88"/>
  <c r="A3" i="98" s="1"/>
  <c r="A3" i="47" l="1"/>
  <c r="A3" i="84" s="1"/>
  <c r="B3" i="22" s="1"/>
  <c r="A3" i="53"/>
  <c r="A4" i="88"/>
  <c r="A4" i="98" s="1"/>
  <c r="A4" i="47" l="1"/>
  <c r="A4" i="84" s="1"/>
  <c r="B4" i="22" s="1"/>
  <c r="A4" i="53"/>
  <c r="A3" i="26"/>
  <c r="A3" i="86" s="1"/>
  <c r="B3" i="71" s="1"/>
  <c r="B3" i="67" s="1"/>
  <c r="A4" i="26" l="1"/>
  <c r="A5" i="86" s="1"/>
  <c r="B4" i="71" s="1"/>
  <c r="B4" i="67" s="1"/>
</calcChain>
</file>

<file path=xl/sharedStrings.xml><?xml version="1.0" encoding="utf-8"?>
<sst xmlns="http://schemas.openxmlformats.org/spreadsheetml/2006/main" count="2511" uniqueCount="957">
  <si>
    <t>(3)</t>
  </si>
  <si>
    <t>(4)</t>
  </si>
  <si>
    <t>(5)</t>
  </si>
  <si>
    <t>(7)</t>
  </si>
  <si>
    <t>(8)</t>
  </si>
  <si>
    <t>(9)</t>
  </si>
  <si>
    <t>(6)</t>
  </si>
  <si>
    <t>(10)</t>
  </si>
  <si>
    <t>(11)</t>
  </si>
  <si>
    <t>(12)</t>
  </si>
  <si>
    <t>(13)</t>
  </si>
  <si>
    <t>(14)</t>
  </si>
  <si>
    <t>AI</t>
  </si>
  <si>
    <t>DENOMINACIÓN</t>
  </si>
  <si>
    <t>FÍSICO</t>
  </si>
  <si>
    <t>R      E      S      U      L      T      A      D      O      S</t>
  </si>
  <si>
    <t>DESCRIPCIÓN</t>
  </si>
  <si>
    <t>CARACTERÍSTICAS</t>
  </si>
  <si>
    <t xml:space="preserve">CAPÍTULO   </t>
  </si>
  <si>
    <t xml:space="preserve">DELEGACIÓN  </t>
  </si>
  <si>
    <t>COLONIA</t>
  </si>
  <si>
    <t>EJERCIDO</t>
  </si>
  <si>
    <t>A)</t>
  </si>
  <si>
    <t>B)</t>
  </si>
  <si>
    <t xml:space="preserve"> BENEFICIARIO</t>
  </si>
  <si>
    <t xml:space="preserve"> TOTAL</t>
  </si>
  <si>
    <t>DESTINO DEL GASTO</t>
  </si>
  <si>
    <t>MODIFICADO</t>
  </si>
  <si>
    <t>UNIDAD
DE
MEDIDA</t>
  </si>
  <si>
    <t>ALCANZADO
(2)</t>
  </si>
  <si>
    <t>RENDIMIENTOS
FINANCIEROS</t>
  </si>
  <si>
    <t>NOMBRE DEL FIDEICOMISO</t>
  </si>
  <si>
    <t>SALDO</t>
  </si>
  <si>
    <t>GASTO</t>
  </si>
  <si>
    <t>INGRESO</t>
  </si>
  <si>
    <t>PARTIDA</t>
  </si>
  <si>
    <t>FECHA DE PUBLICACIÓN DE REGLAS DE OPERACIÓN</t>
  </si>
  <si>
    <t>PPD PRESUPUESTO PARTICIPATIVO PARA LAS DELEGACIONES</t>
  </si>
  <si>
    <t>PROYECTO</t>
  </si>
  <si>
    <t>COLONIA O PUEBLO ORIGINARIO</t>
  </si>
  <si>
    <t>AVANCE DEL
 PROYECTO
 (%)</t>
  </si>
  <si>
    <t xml:space="preserve"> EJERCIDO
3</t>
  </si>
  <si>
    <t>F</t>
  </si>
  <si>
    <t>SF</t>
  </si>
  <si>
    <t>FI</t>
  </si>
  <si>
    <t>DEVENGADO
(2)</t>
  </si>
  <si>
    <t>EJERCIDO
(3)</t>
  </si>
  <si>
    <t>ALCANZADO
(3)</t>
  </si>
  <si>
    <t>AVANCE %</t>
  </si>
  <si>
    <t>3/1*100
=(4)</t>
  </si>
  <si>
    <t>3/2*100
=(5)</t>
  </si>
  <si>
    <t>DEVENGADO
(8)</t>
  </si>
  <si>
    <t>EJERCIDO
(9)</t>
  </si>
  <si>
    <t>FUENTE DE
FINANCIAMIENTO</t>
  </si>
  <si>
    <t>DATOS GENERALES DEL FIDEICOMISO</t>
  </si>
  <si>
    <t>Denominación del Fideicomiso: (3)</t>
  </si>
  <si>
    <t>Fecha de su constitución: (4)</t>
  </si>
  <si>
    <t>Fideicomitente: (5)</t>
  </si>
  <si>
    <t>Fideicomisario: (6)</t>
  </si>
  <si>
    <t>Fiduciario: (7)</t>
  </si>
  <si>
    <t>Objeto de su constitución: (8)</t>
  </si>
  <si>
    <t>Modificaciones al objeto de su constitución: (9)</t>
  </si>
  <si>
    <t>Objeto actual: (10)</t>
  </si>
  <si>
    <t>Disponibilidad de Recursos al Finalizar el Trimestre Anterior: (11)</t>
  </si>
  <si>
    <t>Disponibilidad de Recursos al Finalizar el Trimestre de Referencia: (12)</t>
  </si>
  <si>
    <t>Variación de la Disponibilidad: (13)</t>
  </si>
  <si>
    <t>ESTADO FINANCIERO DEL FIDEICOMISO</t>
  </si>
  <si>
    <t>Activo: (14)</t>
  </si>
  <si>
    <t>Pasivo: (15)</t>
  </si>
  <si>
    <t>Capital: (16)</t>
  </si>
  <si>
    <t>AVANCE PRESUPUESTAL DEL FIDEICOMISO</t>
  </si>
  <si>
    <t>Naturaleza del Gasto:  (17)</t>
  </si>
  <si>
    <t>Destino del Gasto: (18)</t>
  </si>
  <si>
    <t>Monto Ejercido (19)</t>
  </si>
  <si>
    <t>PP</t>
  </si>
  <si>
    <t>B)  EXPLICACIÓN A LAS VARIACIONES DEL PRESUPUESTO EJERCIDO RESPECTO AL DEVENGADO</t>
  </si>
  <si>
    <t>ECG-1 EVOLUCIÓN PRESUPUESTAL POR CAPÍTULO DE GASTO CON DÍGITO IDENTIFICADOR 1</t>
  </si>
  <si>
    <t>ECG-2 EVOLUCIÓN PRESUPUESTAL POR CAPÍTULO DE GASTO CON DÍGITO IDENTIFICADOR  2</t>
  </si>
  <si>
    <t>ADS-1 AYUDAS, DONATIVOS Y SUBSIDIOS</t>
  </si>
  <si>
    <t>TOTAL URG (9)</t>
  </si>
  <si>
    <t>ADS-2  AYUDAS, DONATIVOS Y SUBSIDIOS A FIDEICOMISOS</t>
  </si>
  <si>
    <t>EAP EVOLUCIÓN DE LAS ADECUACIONES PRESUPUESTALES</t>
  </si>
  <si>
    <t>SAP   PROGRAMAS QUE OTORGAN SUBSIDIOS Y APOYOS A LA POBLACIÓN</t>
  </si>
  <si>
    <t>EPC EVOLUCIÓN PRESUPUESTAL DE PARTIDAS CENTRALIZADAS O CONSOLIDADAS</t>
  </si>
  <si>
    <t>FIC  FIDEICOMISOS CONSTITUIDOS</t>
  </si>
  <si>
    <t>EJE</t>
  </si>
  <si>
    <t>APP-1 AVANCE PROGRAMÁTICO-PRESUPUESTAL DE ACTIVIDADES INSTITUCIONALES</t>
  </si>
  <si>
    <t>APP-2  EXPLICACIÓN A LAS VARIACIONES DEL AVANCE PROGRAMÁTICO-PRESUPUESTAL DE ACTIVIDADES INSTITUCIONALES</t>
  </si>
  <si>
    <r>
      <t xml:space="preserve">Titular: </t>
    </r>
    <r>
      <rPr>
        <b/>
        <vertAlign val="superscript"/>
        <sz val="12"/>
        <rFont val="Gotham Rounded Book"/>
        <family val="3"/>
      </rPr>
      <t>2)</t>
    </r>
  </si>
  <si>
    <r>
      <t xml:space="preserve">Responsable: </t>
    </r>
    <r>
      <rPr>
        <b/>
        <vertAlign val="superscript"/>
        <sz val="12"/>
        <rFont val="Gotham Rounded Book"/>
        <family val="3"/>
      </rPr>
      <t>3)</t>
    </r>
  </si>
  <si>
    <t>VARIACIÓN</t>
  </si>
  <si>
    <t>APP-3  AVANCE PROGRAMÁTICO-PRESUPUESTAL DE ACTIVIDADES INSTITUCIONALES FINANCIADAS CON RECURSOS DE ORIGEN FEDERAL</t>
  </si>
  <si>
    <t>GASTO CORRIENTE O DE INVERSIÓN</t>
  </si>
  <si>
    <t>ACCIONES REALIZADAS CON RECURSOS DE ORIGEN FEDERAL: (4)</t>
  </si>
  <si>
    <t>APROBADO</t>
  </si>
  <si>
    <t>VARIACIÓN ABSOLUTA: 
 (MODIFICADO-APROBADO)</t>
  </si>
  <si>
    <t xml:space="preserve"> AYUDAS, DONATIVOS Y SUBSIDIOS OTORGADOS</t>
  </si>
  <si>
    <t>VARIACIÓN %:
((MODIFICADO/APROBADO)-1)*100</t>
  </si>
  <si>
    <t>PRESUPUESTAL   (Pesos con dos decimales)</t>
  </si>
  <si>
    <t>PRESUPUESTO (Pesos con dos decimales)</t>
  </si>
  <si>
    <t>TOTAL GASTO CORRIENTE</t>
  </si>
  <si>
    <t>APROBADO*</t>
  </si>
  <si>
    <t>TOTAL GASTO DE CAPITAL</t>
  </si>
  <si>
    <t xml:space="preserve"> TIPO</t>
  </si>
  <si>
    <t>PAGADO
(4)</t>
  </si>
  <si>
    <t>(5)=2-1</t>
  </si>
  <si>
    <t>(6)=3-2</t>
  </si>
  <si>
    <t>TOTAL
URG (10)</t>
  </si>
  <si>
    <t>TOTAL URG     (10)</t>
  </si>
  <si>
    <r>
      <t xml:space="preserve">B) </t>
    </r>
    <r>
      <rPr>
        <b/>
        <sz val="8"/>
        <rFont val="Gotham Rounded Book"/>
        <family val="3"/>
      </rPr>
      <t xml:space="preserve">(11)  </t>
    </r>
  </si>
  <si>
    <r>
      <t xml:space="preserve">A) </t>
    </r>
    <r>
      <rPr>
        <b/>
        <sz val="8"/>
        <rFont val="Gotham Rounded Book"/>
        <family val="3"/>
      </rPr>
      <t xml:space="preserve">(10) </t>
    </r>
  </si>
  <si>
    <t>TOTAL URG  (12)</t>
  </si>
  <si>
    <t>DEVENGADO
(5)</t>
  </si>
  <si>
    <t>EJERCIDO
(6)</t>
  </si>
  <si>
    <t>PAGADO
(7)</t>
  </si>
  <si>
    <t>IARCM
(%)
3/8</t>
  </si>
  <si>
    <t>PAGADO
(10)</t>
  </si>
  <si>
    <t>TOTAL URG (19)</t>
  </si>
  <si>
    <t>8/6*100
=(11)</t>
  </si>
  <si>
    <t>8/7*100
=(12)</t>
  </si>
  <si>
    <t>9/6*100
=(13)</t>
  </si>
  <si>
    <t>9/7*100
=(14)</t>
  </si>
  <si>
    <t>PRESUPUESTO  
(Pesos con dos decimales)</t>
  </si>
  <si>
    <t>MONTO
(Pesos con dos decimales)</t>
  </si>
  <si>
    <r>
      <t xml:space="preserve"> PRESUPUESTO 
(Pesos con dos decimales)</t>
    </r>
    <r>
      <rPr>
        <b/>
        <vertAlign val="superscript"/>
        <sz val="8"/>
        <rFont val="Gotham Rounded Book"/>
        <family val="3"/>
      </rPr>
      <t xml:space="preserve"> </t>
    </r>
  </si>
  <si>
    <t>MODIFICADO
(7)</t>
  </si>
  <si>
    <t>APROBADO
(6)</t>
  </si>
  <si>
    <t xml:space="preserve">PROYECTOS, ACCIONES, O PROGRAMAS </t>
  </si>
  <si>
    <t>CAUSAS DE LAS ADECUACIONES AL PRESUPUESTO</t>
  </si>
  <si>
    <t>ACCIÓN O PROYECTO</t>
  </si>
  <si>
    <t>ORIGINAL
(1)</t>
  </si>
  <si>
    <t>ICPPP
(%)
5/4
(8)</t>
  </si>
  <si>
    <t>A) Causas de las variaciones del Índice de Aplicación de Recursos para la Consecución de Metas Programadas (IARCM)</t>
  </si>
  <si>
    <t>TOTAL URG (7)</t>
  </si>
  <si>
    <r>
      <t>DENOMINACIÓN DEL PROGRAMA</t>
    </r>
    <r>
      <rPr>
        <b/>
        <vertAlign val="superscript"/>
        <sz val="9"/>
        <rFont val="Gotham Rounded Book"/>
        <family val="3"/>
      </rPr>
      <t>1/</t>
    </r>
  </si>
  <si>
    <t>TOTAL URG (10)</t>
  </si>
  <si>
    <t>AR  ACCIONES REALIZADAS PARA LA CONSECUCIÓN DE METAS DE LAS ACTIVIDADES INSTITUCIONALES</t>
  </si>
  <si>
    <t>AO</t>
  </si>
  <si>
    <t>UNIDAD DE
MEDIDA</t>
  </si>
  <si>
    <t>METAS</t>
  </si>
  <si>
    <t>PRESUPUESTO (Pesos)</t>
  </si>
  <si>
    <t>ORIGINAL</t>
  </si>
  <si>
    <t>ALCANZADA</t>
  </si>
  <si>
    <t>TOTAL URG (8)</t>
  </si>
  <si>
    <t>PRESUPUESTO EJERCIDO
(Pesos con dos decimales)</t>
  </si>
  <si>
    <t>DEVENGADO</t>
  </si>
  <si>
    <t>Estado Analítico del Ejercicio del Presupuesto de Egresos Detallado - LDF</t>
  </si>
  <si>
    <t>(PESOS)</t>
  </si>
  <si>
    <t xml:space="preserve">C O N C E P T O  </t>
  </si>
  <si>
    <t>EGRESOS</t>
  </si>
  <si>
    <t>SUBEJERCICIO</t>
  </si>
  <si>
    <t>PAGADO</t>
  </si>
  <si>
    <t>Clasificación de Servicios Personales por Categoría</t>
  </si>
  <si>
    <t>AMPLIACIONES/
REDUCCIONES</t>
  </si>
  <si>
    <t>A. Personal Administrativo y de Servicio Público</t>
  </si>
  <si>
    <t>B. Magisterio</t>
  </si>
  <si>
    <t>D. Seguridad Pública</t>
  </si>
  <si>
    <t>F. Sentencias Laborales Definitivas</t>
  </si>
  <si>
    <t>I. GASTO NO ETIQUETADO (A+B+C+D+E+F)</t>
  </si>
  <si>
    <t>II. GASTO ETIQUETADO  (A+B+C+D+E+F)</t>
  </si>
  <si>
    <t>TOTAL DEL GASTO EN SERVICIOS PERSONALES III = (I+II)</t>
  </si>
  <si>
    <t>C. Servicios de Salud C = (c1+c2)</t>
  </si>
  <si>
    <t>c1) Personal Administrativo</t>
  </si>
  <si>
    <t>c2) Personal Médico, Paramédico y Afín</t>
  </si>
  <si>
    <t>E. Gastos Asoc. a la Implemt.  de Nvas. Leyes Fed. o Ref. de las Mismas E = (e1+e2)</t>
  </si>
  <si>
    <t>e1 )Nombre del Programa o Ley 1</t>
  </si>
  <si>
    <t>e2) Nombre del Programa o Ley 2</t>
  </si>
  <si>
    <t>PROGRAMADO
 (1)</t>
  </si>
  <si>
    <t>PROGRAMADO 
 (1)</t>
  </si>
  <si>
    <t>A)  EXPLICACIÓN A LAS VARIACIONES DEL PRESUPUESTO  DEVENGADO  RESPECTO DEL PROGRAMADO AL PERIODO</t>
  </si>
  <si>
    <t>PROGRAMADO
 (4)</t>
  </si>
  <si>
    <t>PROGRAMADO 
 (2)</t>
  </si>
  <si>
    <t>PROGRAMADA</t>
  </si>
  <si>
    <t>PROGRAMADO</t>
  </si>
  <si>
    <t>PROGRAMADO
2</t>
  </si>
  <si>
    <t>APROBADO 
1</t>
  </si>
  <si>
    <t>ICMPP
(%)
2/1=(3)</t>
  </si>
  <si>
    <t>AUR ASIGNACIONES ADICIONALES AUTORIZADOS A LAS UNIDADES RESPONSABLES DEL GASTO EN EL 
DECRETO DE PRESUPUESTO DE EGRESOS DE LA CIUDAD DE MÉXICO PARA EL EJERCICIO FISCAL 2017</t>
  </si>
  <si>
    <t>* Se refiere al presupuesto autorizado en el Anexo II del Decreto de Presupuesto de Egresos para el ejercicio fiscal 2017.</t>
  </si>
  <si>
    <t>CAPÍTULO</t>
  </si>
  <si>
    <t>PPI PROGRAMAS Y PROYECTOS DE INVERSIÓN</t>
  </si>
  <si>
    <t>Clave
Proyecto de Inversión</t>
  </si>
  <si>
    <t>Avance Físico
%</t>
  </si>
  <si>
    <t>Presupuesto
(Pesos con dos decimales)</t>
  </si>
  <si>
    <t>Descripción de Acciones Realizadas</t>
  </si>
  <si>
    <t>Aprobado</t>
  </si>
  <si>
    <t>Modificado</t>
  </si>
  <si>
    <t>Ejercido</t>
  </si>
  <si>
    <t>Denominación del Proyecto de Inversión</t>
  </si>
  <si>
    <t>INFORME  DE  AVANCE  TRIMESTRAL
ENERO-SEPTIEMBRE 2017</t>
  </si>
  <si>
    <t>APP-4 AVANCE PROGRAMÁTICO-PRESUPUESTAL DE LAS ACCIONES REALIZADAS CON RECURSOS DE ORIGEN FEDERAL</t>
  </si>
  <si>
    <t xml:space="preserve">1/ Se refiere a programas que cuentan con reglas de operación publicadas en la Gaceta Oficial de la Ciudad de México. </t>
  </si>
  <si>
    <t>IAPP INDICADORES ASOCIADOS A PROGRAMAS PRESUPUESTARIOS</t>
  </si>
  <si>
    <t>Nombre del Indicador</t>
  </si>
  <si>
    <t>Objetivo</t>
  </si>
  <si>
    <t>Nivel del Objetivo</t>
  </si>
  <si>
    <t>Tipo de Indicador</t>
  </si>
  <si>
    <t>Método de Cálculo</t>
  </si>
  <si>
    <t>Dimensión a Medir</t>
  </si>
  <si>
    <t>Frecuencia de Medición</t>
  </si>
  <si>
    <t>Unidad de Medida</t>
  </si>
  <si>
    <t>Línea Base</t>
  </si>
  <si>
    <t xml:space="preserve">Meta Programada al Periodo </t>
  </si>
  <si>
    <t>Meta Alcanzada al Periodo</t>
  </si>
  <si>
    <t>Lic. Rosa Icela Rodríguez Velázquez</t>
  </si>
  <si>
    <t>C.P. Manuel de Jesús Luján López</t>
  </si>
  <si>
    <t>Secretaria de Desarrollo Rural y Equidad para las Comunidades</t>
  </si>
  <si>
    <t>Director de Administración</t>
  </si>
  <si>
    <t>35 C0 01: SECRETARÍA DE DESARROLLO RURAL Y EQUIDAD PARA LAS COMUNIDADES</t>
  </si>
  <si>
    <t>UNIDAD RESPONSABLE DEL GASTO: 35 C0 01 Secretaría de Desarrollo Rural y Equidad para las Comunidades</t>
  </si>
  <si>
    <t>PERÍODO: Enero - Septiembre 2017</t>
  </si>
  <si>
    <t>Equidad  e inclusión social para el desarrollo humano</t>
  </si>
  <si>
    <t>Gobierno</t>
  </si>
  <si>
    <t>Justicia</t>
  </si>
  <si>
    <t>Derechos humanos</t>
  </si>
  <si>
    <t>Formación y especialización para la igualdad de género</t>
  </si>
  <si>
    <t>Persona</t>
  </si>
  <si>
    <t>Acciones encaminadas al acceso a la justicia con equidad social y derechos humanos para los pueblos indígenas</t>
  </si>
  <si>
    <t>S025</t>
  </si>
  <si>
    <t>Programa de Equidad para los Pueblos Indígenas, Originarios y comunidades de distinto origen nacional</t>
  </si>
  <si>
    <t>Acciones encaminadas al acceso a la justicia y derechos humanos a la población Huéspedes y Migrante</t>
  </si>
  <si>
    <t>S026</t>
  </si>
  <si>
    <t>Programa de Ciudad Hospitalaria, Intercultural y de Atención a Migrantes</t>
  </si>
  <si>
    <t>Desarrollo Social</t>
  </si>
  <si>
    <t>Protección Social</t>
  </si>
  <si>
    <t>Alimentación y nutrición</t>
  </si>
  <si>
    <r>
      <t>475</t>
    </r>
    <r>
      <rPr>
        <b/>
        <vertAlign val="superscript"/>
        <sz val="9"/>
        <rFont val="Gotham round"/>
      </rPr>
      <t>2/</t>
    </r>
  </si>
  <si>
    <t>Espacios de impulso agroalimentario</t>
  </si>
  <si>
    <t>S032</t>
  </si>
  <si>
    <t>Programa de Cultura Alimentaria, Artesanal, Vinculación comercial y Fomento de la Interculturalidad y de la Ruralidad</t>
  </si>
  <si>
    <t>Indígenas</t>
  </si>
  <si>
    <t>Atención a la infancia y adolescencia indígena</t>
  </si>
  <si>
    <t>Fortalecimiento y apoyo a pueblos originarios</t>
  </si>
  <si>
    <t>Ayuda</t>
  </si>
  <si>
    <t>S029</t>
  </si>
  <si>
    <t xml:space="preserve">Programa de Fortalecimiento y Apoyo a Pueblos Originarios </t>
  </si>
  <si>
    <t>Fortalecimiento y desarrollo de la medicina tradicional y Herbolaria</t>
  </si>
  <si>
    <t>S028</t>
  </si>
  <si>
    <t>Programa de Recuperación de la Medicina Tradicional  y Herbolaria</t>
  </si>
  <si>
    <t>Otros grupos Vulnerables</t>
  </si>
  <si>
    <t>Acciones encaminadas a una equidad para los pueblos indígenas y comunidades étnicas</t>
  </si>
  <si>
    <t>Acciones para el fomento y desarrollo de las convivencias interculturales y pluriétnicas</t>
  </si>
  <si>
    <t xml:space="preserve">Fomento de la ciudad hospitalaria e intercultural </t>
  </si>
  <si>
    <t>Gestión social a huéspedes, migrantes y sus familiares</t>
  </si>
  <si>
    <t xml:space="preserve">Impulso a la mujer huésped y migrante </t>
  </si>
  <si>
    <t>S027</t>
  </si>
  <si>
    <t>Programa de Equidad para la Mujer Rural, Indígena, Huésped y Migrante</t>
  </si>
  <si>
    <t>Información y orientación vía telefónica a la población migrante</t>
  </si>
  <si>
    <t>Atención Telefónica</t>
  </si>
  <si>
    <t>Proyectos productivos para migrantes y familiares</t>
  </si>
  <si>
    <t>Otras de Seguridad Social y Asistencia Social</t>
  </si>
  <si>
    <r>
      <t>537</t>
    </r>
    <r>
      <rPr>
        <b/>
        <vertAlign val="superscript"/>
        <sz val="9"/>
        <rFont val="Gotham round"/>
      </rPr>
      <t>2/</t>
    </r>
  </si>
  <si>
    <t>Ayudas integrales a la población rural</t>
  </si>
  <si>
    <t>S030</t>
  </si>
  <si>
    <t xml:space="preserve">Programa de Desarrollo Agropecuario y Rural </t>
  </si>
  <si>
    <t>Desarrollo Económico Sustentable</t>
  </si>
  <si>
    <t>Agropecuaria, Silvicultura, Pesca y Caza</t>
  </si>
  <si>
    <t>Agropecuaria</t>
  </si>
  <si>
    <t>Fomento a la agricultura urbana</t>
  </si>
  <si>
    <t>S031</t>
  </si>
  <si>
    <t xml:space="preserve">Programa de Agricultura Sustentable a Pequeña Escala </t>
  </si>
  <si>
    <t>Fomento a la producción orgánica</t>
  </si>
  <si>
    <t>Fomento de mejoramiento de traspatios</t>
  </si>
  <si>
    <t>Otras industrias y otros asuntos económicos</t>
  </si>
  <si>
    <t>Otros asuntos económicos</t>
  </si>
  <si>
    <t>Mujer indígena y pueblos originarios</t>
  </si>
  <si>
    <t>Impulso a la mujer rural</t>
  </si>
  <si>
    <t>Gobernabilidad, Seguridad y Protección Ciudadana</t>
  </si>
  <si>
    <t>Asuntos de Orden Público y de Seguridad Interior</t>
  </si>
  <si>
    <t>Protección Civil</t>
  </si>
  <si>
    <t>Gestión integral del riesgo en materia de protección civil</t>
  </si>
  <si>
    <t>Acción</t>
  </si>
  <si>
    <t xml:space="preserve">Desarrollo Económico </t>
  </si>
  <si>
    <t>Acciones de apoyo a productores afectados por contingencias climatológicas</t>
  </si>
  <si>
    <t>Acciones de prevención y manejo de riesgos</t>
  </si>
  <si>
    <t>Acciones encaminadas a la organización, capacitación y promotores de fomento agropecuario</t>
  </si>
  <si>
    <t>Acciones enfocadas al soporte agropecuario y acuícola</t>
  </si>
  <si>
    <t>Acciones para fortalecer la infraestructura hidroagrícola</t>
  </si>
  <si>
    <t>Acciones para la preservación de cultivos nativos</t>
  </si>
  <si>
    <t>Acciones para  sustentabilidad de los recursos naturales</t>
  </si>
  <si>
    <t>Fomento a la inversión en equipamiento e infraestructura</t>
  </si>
  <si>
    <t>Apoyo</t>
  </si>
  <si>
    <t>Fomento al desarrollo de las actividades agropecuarias y agroindustrias</t>
  </si>
  <si>
    <t>Operación del Sistema de Información y Estadística y Geográfica de Sector Rural</t>
  </si>
  <si>
    <t>Promoción y fomento de la comercialización y proyectos especiales</t>
  </si>
  <si>
    <t>Turismo</t>
  </si>
  <si>
    <t>Promoción y participación en ferias y expos de producción agropecuaria y artesanal</t>
  </si>
  <si>
    <t>Evento</t>
  </si>
  <si>
    <t>Turismo alternativo</t>
  </si>
  <si>
    <t>S033</t>
  </si>
  <si>
    <t xml:space="preserve">Programa de Turismo Alternativo y Patrimonial </t>
  </si>
  <si>
    <t>Producción de hortalizas</t>
  </si>
  <si>
    <t>Recuperación de suelos osciosos en la zona rural de la Ciudad de México</t>
  </si>
  <si>
    <t>Hectárea</t>
  </si>
  <si>
    <t>DESARROLLO ECONÓMICO</t>
  </si>
  <si>
    <t>AGROPECUARIA, SILVICULTURA, PESCA Y CAZA</t>
  </si>
  <si>
    <t>AGROPECUARIA</t>
  </si>
  <si>
    <t>ACCIONES PARA FORTALECER LA INFRAESTRUCTURA HIDROAGRÍCOLA</t>
  </si>
  <si>
    <t>FOMENTO A LA INVERSIÓN EN EQUIPAMIENTO E INFRAESTRUCTURA</t>
  </si>
  <si>
    <t>1</t>
  </si>
  <si>
    <t>30</t>
  </si>
  <si>
    <t>Personas</t>
  </si>
  <si>
    <t>98</t>
  </si>
  <si>
    <t>3200</t>
  </si>
  <si>
    <t>6</t>
  </si>
  <si>
    <t>270</t>
  </si>
  <si>
    <t>4</t>
  </si>
  <si>
    <t>35</t>
  </si>
  <si>
    <t>2</t>
  </si>
  <si>
    <t>112</t>
  </si>
  <si>
    <t>226</t>
  </si>
  <si>
    <t>1236</t>
  </si>
  <si>
    <t>3400</t>
  </si>
  <si>
    <t>500</t>
  </si>
  <si>
    <t>8500</t>
  </si>
  <si>
    <t>100</t>
  </si>
  <si>
    <t>140</t>
  </si>
  <si>
    <t>69</t>
  </si>
  <si>
    <t>300</t>
  </si>
  <si>
    <t>392</t>
  </si>
  <si>
    <t>40</t>
  </si>
  <si>
    <t>3</t>
  </si>
  <si>
    <t>101</t>
  </si>
  <si>
    <t>20</t>
  </si>
  <si>
    <t>498</t>
  </si>
  <si>
    <t>5</t>
  </si>
  <si>
    <t>15</t>
  </si>
  <si>
    <t>38</t>
  </si>
  <si>
    <t>50</t>
  </si>
  <si>
    <t>475</t>
  </si>
  <si>
    <t>ACCIONES ENCAMINADAS AL ACCESO A LA JUSTICIA CON EQUIDAD SOCIAL Y DERECHOS HUMANOS PARA LOS PUEBLOS INDÍGENAS</t>
  </si>
  <si>
    <t>GC</t>
  </si>
  <si>
    <t>PROGRAMA DE EQUIDAD PARA LOS PUEBLOS INDIGENAS, ORIGINARIOS Y COMUNIDADES DE DISTINTO ORIGEN NACIONAL
S025</t>
  </si>
  <si>
    <t>31 DE ENERO DEL 2017</t>
  </si>
  <si>
    <t xml:space="preserve">GUSTAVO A. MADERO, CUAUHTÉMOC,  IZTAPALAPA,  ÁLVARO OBREGÓN, TLÁHUAC, BENITO JUÁREZ, ÁLVARO OBREGÓN,VENUSTIANO CARRANZA, TLALPAN, MIGUEL HIDALGO, MILPA ALTA, IZTACALCO, AZCAPOTZALCO, </t>
  </si>
  <si>
    <t>LINDAVISTA NORTE, OBRERA, SAN FELIPE DE JESÚS, EJT CONSTITUCIONALISTA, VALLEJO VCM, SAN FELIPE DE JESÚS, GARCIMARRERO, MORELOS, CENTRO, SAN MIGUEL TOPILEJO, DESARROLLO URBANO QUETZALCÓATL, PENSIL NORTE, SAN SALVADOR CUAUHTENCO, LA ERA, PUEBLO SAN JUAN TEPENAHUAC, AGRÍCOLA PANTITLÁN, GUERRERO, UNID. M. RIVERA ANAYA ROSARIO, CABEZA DE JUÁREZ, TLACOYAQUE, 10 DE MAYO, EJERCITO DE ORIENTE U.H. ZONA P. NUEVA TENOCHTITLAN, AHUEHUETES, AJUSCO, ESCUADRÓN 201, SAN JUAN IXTAYOPÁN PUEB LA ASUNCIÓN, NARVARTE ORIENTE, VICTORIA</t>
  </si>
  <si>
    <t>CIUDAD HOSPITALARIA, INTERCULTURAL Y DE ATENCIÓN A MIGRANTES
S026</t>
  </si>
  <si>
    <t>Álvaro Obregón, Azcapotzalco, Benito Juárez, Coyoacán, Cuauhtémoc, Gustavo A. Madero, Iztapalapa, Iztacalco, Miguel Hidalgo, Tláhuac, Venustiano Carranza y Xochimilco</t>
  </si>
  <si>
    <t>BARRIO SAN MARCOS,  SAN JUAN IXTAYOAPAN,NUEVA ESPAÑA,MICHOACANA, LAS PEÑAS, LAS PEÑAS,STUNAM,BARRIO SAN MIGUEL, NONOALCO TLATELOLCO,PEDREGAL DE CARRASCO,MIGUEL HIDALGO,GUERRERO,GUADALUPE TEPEYAC, REFORMA POLITICA,JARDIN BALBUENA, ALIANZA POPULAR REV,AERONAUTICA MILITAR,  CAMPESTRE ARAGON AZT, PEDREGAL DE SANTO DOMINGO, PROGRESO, MAZA, ANAHUAC I SECCION, NACIONAL, GABRIEL RAMOS MILLAN, STA ANITA, U H NA HAL TI, AMPL DANIEL GARZA, NUEVA ATZACOALCO, SAN ALVARO, NARVARTE, AMPL DANIEL GARZA, VALLEJO, GUADALUPE , OBRERA POPULAR, INSURGENTES, COL ARGENTINA ANTIGUA, COVE, JUAN GONZALEZ ROMERO, PUEBLO SANTA CATARINA, MOCTEZUMA 2DA SECCION, TRANSITO.</t>
  </si>
  <si>
    <t>PROGRAMA DE EQUIDAD PARA LA MUJER, RURAL, INDIGENA, HUESPED Y MIGRANTE
S027</t>
  </si>
  <si>
    <t>GUSTAVO A. MADERO, CUAUHTÉMOC, BENITO JUÁREZ</t>
  </si>
  <si>
    <t>SAN FELIPE DE JESÚS, BUENAVISTA, MODERNA</t>
  </si>
  <si>
    <t>Persona
Ayuda</t>
  </si>
  <si>
    <t>PROGRAMA DE RECUPERACIÓN DE LA MEDICINA TRADICIONA MEXICANA Y HERBOLARIA EN LA CIUDAD DE MÉXICO
S028</t>
  </si>
  <si>
    <t>GUSTAVO A. MADERO, BENITO JUÁREZ, IZTACALCO, IZTAPALAPA, TLALPAN, CUAUHTÉMOC, COYOACÁN, TLÁHUAC</t>
  </si>
  <si>
    <t>LÁZARO CÁRDENAS 2DA SEC, NARVARTE, CAMPAMENTO 2 DE OCTUBRE, CITLALLI, LOMAS DE PADIERNA, LA ASUNCIÓN, OBRERA, LOS PARAJES, PEDREGAL DE SANTO DOMINGO, AMPL SELENE</t>
  </si>
  <si>
    <t xml:space="preserve"> PROGRAMA DE FORTALECIMIENTO Y APOYO A PUEBLOS ORIGINARIOS DE LA CIUDAD DE MÉXICO 
S029</t>
  </si>
  <si>
    <t>TLÁHUAC, IZTAPALAPA,  MAGDALENA CONTRERAS, BENITO JUÁREZ</t>
  </si>
  <si>
    <t>BARRIO SAN MATEO, DEL MAR, LOS ÁNGELES APANOAYA, SAN BERNABÉ, 2a AMPL SANTIAGO ACAHUALTEPEC, NARVARTE ORIENTE, BARRIO SANTA BÁRBARA</t>
  </si>
  <si>
    <t>PROGRAMA DE DESARROLLO AGROPECUARIO Y RURAL
S030</t>
  </si>
  <si>
    <t>29 DE ENERO DE 2016</t>
  </si>
  <si>
    <t>Álvaro Obregón, Cuajimalpa de Morelos, Magdalena Contreras, Milpa Alta, Tláhuac, Tlalpan y Xochimilco</t>
  </si>
  <si>
    <t>Diferentes colonias dentro de las 16 delegaciones de la Ciudad de México, aunque mayoritariamente se concentran en las delegaciones Álvaro Obregón, Cuajimalpa de Morelos, La Magdalena Contreras, Milpa Alta, Tláhuac, Tlalpan y Xochimilco.</t>
  </si>
  <si>
    <t>PROGRAMA AGRICULTURA SUSTENTABLE A PEQUEÑA ESCALA DE LA CIUDAD DE MÉXICO
S031</t>
  </si>
  <si>
    <t>31 DE ENERO DE 2017</t>
  </si>
  <si>
    <t>ÁLVARO OBREGÓN, AZCAPOTZALCO, BENITO JUÁREZ, COYOACÁN, CUAHUTÉMOC, GUSTAVO A.MADERO, IZTACALCO, IZTAPALAPA, MAGDALENA CONTRERAS, MIGUEL HIDALGO, MILPA ALTA, TLÁHUAC, TLALPAN, VENUSTIANO CARRANZA, XOCHIMILCO.</t>
  </si>
  <si>
    <t>ALFONSO XIII, AMPLIACIÓN MIGUEL HGO., ANTIGUA ARGENTINA, LA CANDELARIA, TICOMAN, BARRIO DE SAN JUAN, BARRIO SAN MIGUEL, CENTINELA, CERRRILLERA, REFINERIA PEÑON AZTECA, COPILCO EL ALTO, CORPUS CHRISTY, DUADRANTE DE SAN FRANCISCO, CUAUHTÉMOC, CULHUACÁN, CTEM SECCION X, FRACCIONAMIENTO BENITO JUÁREZ, LAS CAMPANAS, GENERAL IGNACIO ZARAGOZA, GUADALUPE LA DRAGA, LAS PEÑAS, MAGDALENA MISHUXA, MORELOS NARVARTE, NUEVA SANTA MARÍA,PARQUE SAN ANDRÉS, NUEVA SANTA MARÍA, PASEOS DE TAXQUEÑA, PEDREGAL DE SANTA ÚRSULA, POPOTLA, PUEBLO SANTA BÁRBARA, REYNOSA TAMAULIPAS, ROMA NORTE, ROMA SUR, ROMERO DE TERREROS, SAN ÁLVARO, SAN ANDRÉS AHUAYACAN, SAN ANDRÉS TETEPILCO, SAN BARTOLO AMEYALCO, SAN BARTOLO CAHUALTONGO, SAN PEDRO ACTOPAN, SAN PEDRO XALOA, SANTA ÚRSULA COAPA, TOERRES DE POTRERO, UNIDAD DEL ROSARIO ii, UNIDAD EJÉRCITO DE ORIENTE ii, uNIDAD CENTRO, LINDAVISTA, VALLEJO</t>
  </si>
  <si>
    <t>PROGRAMA DE PROMOCIÓN Y FOMENTO DE LA COMERCIALIZACIÓN
S032</t>
  </si>
  <si>
    <t>Ayuda 
Evento</t>
  </si>
  <si>
    <t>PROGRAMA DE TURISMO ALTERNATIVO Y PATRIMONIAL
S033</t>
  </si>
  <si>
    <t>AZCAPOTZALCO, CUAUHTÉMOC, TLÁHUAC, BENITO JUÁREZ, ÁLVARO OBREGÓN, GUSTAVO A. MADERO</t>
  </si>
  <si>
    <t>AZCAPOTZALCO, TABACALERA, GUADALUPE BARRIO, GENERAL PEDRO MARÍA ANAYA,  MORELOS, DESARROLLO URBANO, SAN FELIPE DE JESÚS,  LA PRADERA, BENITO JUÁREZ, CUAUHTÉMOC, COYOACÁN,  GUSTAVO A. MADERO,IZTAPALAPA,XOCHIMILCO.</t>
  </si>
  <si>
    <t>Ayuda
Personal</t>
  </si>
  <si>
    <t>DIFERENTES COLONIAS DENTRO DE LAS 16 DELEGACIONES DE LA CIUDAD DE MÉXICO, AUNQUE MAYORITARIAMENTE SE CONCENTRAN EN LAS DELEGACIONES ÁLVARO OBREGÓN, CUAJIMALPA DE MORELOS, LA MAGDALENA CONTRERAS, MILPA ALTA, TLÁHUAC, TLALPAN Y XOCHIMILCO</t>
  </si>
  <si>
    <t xml:space="preserve">A)  No se presenta variación </t>
  </si>
  <si>
    <t>B) No se presenta variación</t>
  </si>
  <si>
    <t xml:space="preserve">A) No se presenta variación </t>
  </si>
  <si>
    <t>ACCIONES DE APOYO A PRODUCTORES AFECTADOS POR CONTINGENCIAS CLIMATOLÓGICAS</t>
  </si>
  <si>
    <t>ACCIONES PARA EL FOMENTO Y DESARROLLO DE LAS CONVIVENCIAS INTERCULTURALES Y PLURIÉTNICAS</t>
  </si>
  <si>
    <t>PROYECTOS PRODUCTIVOS PARA MIGRANTES Y FAMILIARES</t>
  </si>
  <si>
    <t xml:space="preserve">FONDO, CONVENIO, SUBSIDIO O PARTICIPACIÓN: CONVENIO DE COORDINACIÓN PARA EL DESARROLLO RURAL SUSTENTABLE CON LA SECRETARÍA DE AGRICULTURA, GANADERÍA, DESARROLLO RURAL, PESCA Y ALIMENTACIÓN (SAGARPA) </t>
  </si>
  <si>
    <t>FONDO, CONVENIO, SUBSIDIO O PARTICIPACIÓN:  FONDO DE APOYO A MIGRANTES 2017</t>
  </si>
  <si>
    <t>FONDO, CONVENIO, SUBSIDIO O PARTICIPACIÓN:  CREACIÓN DEL CENTRO DE INTERCULTURALIDAD DE LA CIUDAD DE MÉXICO 2014</t>
  </si>
  <si>
    <t>0.0</t>
  </si>
  <si>
    <t>0</t>
  </si>
  <si>
    <t>A35017001</t>
  </si>
  <si>
    <t>Creación del Centro de Interculturalidad de la Ciudad de México 2014</t>
  </si>
  <si>
    <t xml:space="preserve">Hasta el momento no se han realizado las acciones correspondientes del presente proyecto de inversión </t>
  </si>
  <si>
    <t>FOMENTO AL DESARROLLO DE LAS ACTIVIDADES AGROPECUARIAS Y AGROINDUSTRIAS</t>
  </si>
  <si>
    <t>ADICIÓN LÍQUIDA DE RECURSOS CON LA FINALIDAD DE QUE LA SEDEREC PUEDA DAR CUMPLIMIENTO A LOS COMPROMISOS INSTITUCIONALES MEDIANTE EL OTORGAMIENTO DE AYUDAS A LA POBLACIÓN RURAL DE LA CIUDAD DE MÉXICO. DICHA ADICIÓN REPRESENTA UN INCREMENTO EN LAS METAS COMPROMETIDAS EN 337 AYUDAS, RESPECTO DE LAS SEÑALADAS EN EL PROGRAMA OPERATIVO ANUAL 2017 A ESTA ÁREA FUNCIONAL</t>
  </si>
  <si>
    <t>ACCIONES ENCAMINADAS A LA ORGANIZACIÓN, CAPACITACIÓN Y PROMOTORES DE FOMENTO AGROPECUARIO.</t>
  </si>
  <si>
    <t xml:space="preserve">ADICIÓN COMPENSADA PARA LA REALIZACIÓN DE LOS SIGUIENTES PROYECTOS: 
1.- PROMOVER LA CREACIÓN DE INVERNADEROS ENTRE LAS Y LOS JÓVENES COMO UNA ALTERNATIVA PARA PODER TENER UNA MEJOR ALIMENTACIÓN Y AUTOEMPLEO COMO FUENTE DE INGRESOS, EN LAS DELEGACIONES: TLALPAN, XOCHIMILCO, ÁLVARO OBREGÓN Y MAGDALENA CONTRERAS, BENEFICIANDO A 260 JÓVENES, A TRAVÉS DE UNA ASOCIACIÓN SIN FINES DE LUCRO. 
2.- CAPACITAR A LOS PRODUCTORES AGRÍCOLAS, EN EL MANEJO Y CULTIVO DE HORTALIZAS, ELEVANDO LA CALIDAD DE LOS PRODUCTOS CON TÉCNICAS QUE FAVOREZCAN LA FERTILIDAD DE LAS TIERRAS, EN LAS DELEGACIONES MIPA ALTA Y TLÁHUAC, BENEFICIANDO A 250 PRODUCTORES, A TRAVÉS DE UNA ASOCIACIÓN SIN FINES DE LUCRO.
3. PROPORCIONAR UN CONJUNTO DE ELEMENTOS BÁSICOS INDISPENSABLES, CON EL PROPÓSITO DE MEJORAR LAS CONDICIONES DE INFRAESTRUCTURA FÍSICA Y DE MANEJO PARA LA CRIANZA DE GALLINAS DE POSTURA, EN LAS DELEGACIONES: TLÁHUAC Y MILPA ALTA, BENEFICIANDO A 200 PRODUCTORES A TRAVÉS DE UNA ASOCIACIÓN SIN FINES DE LUCRO. 
4.- GENERAR UN PROCESO DE ENSEÑANZA-APRENDIZAJE EN EL QUE SE INVOLUCREN PRODUCTORES DE AMARANTO, MEDIANTE EL FORTALECIMIENTO EN LAS DIFERENTES FASES DE LA CADENA PRODUCTIVA, EN LA DELEGACIÓN XOCHIMILCO, BENEFICIANDO A 300 PRODUCTORES, A TRAVÉS DE UNA ASOCIACIÓN SIN FINES DE LUCRO 
5.IMPULSAR LA PRODUCCIÓN DEL CULTIVO DE NOPAL Y ATRAVÉS DE UN PROGRAMA DE CAPACITACIÓN CON BUENAS Y MEJORES PRÁCTICAS QUE CONSOLIDE PROCESOS DE APRENDIZAJE PARA UN FORTALECIMIENTO DE LA CADENA DE PRDOUCCIÓN EN LA DELEGACIÓN MILPA ALTA, BENENEFICIANDO A 300 PRODUCTORES A TRAVÉS DE UNA ASOCIACIÓN SIN FINES DE LUCRO. </t>
  </si>
  <si>
    <t>ADICIÓN COMPENSADA PARA LA REALIZACIÓN DE LOS SIGUIENTES PROYECTOS: 
1-CONTRIBUIR MEDIANTE JORNADAS DE APOYO A LA VIVIENDA MEDIANTE LA ENTREGA DE MATERIALES Y BIENES BÁSICOS A LA COBERTURA DE NECESIDADES PRIMARIAS DE LA POBLACIÓN QUE VIVE EN CONDICIONES DE MARGINACIÓN Y QUE FORMA PARTE DE LOS PUEBLOS ORIGINARIOS, MEDIANTE APOYOS DIRECTOS EN MATERIA DE VIVIENDA EN LA DELEGACIÓN IZTAPALAPA, BENEFICIANDO A 265 PERSONAS A TRAVÉS DE UNA ASOCIACIÓN SIN FINES DE LUCRO. 
2.-DAR SOLUCIONES DE FONDO A LAS DEMANDAS DE LAS COMUNIDADES INDÍGENAS HABITANTES DE LAS ZONAS MÁS MARGINADAS, CONTRIBUYENDO A DISMINUIR ALGUNOS DE LOS EFECTOS MÁS DRAMÁTICOS QUE CONLLEVA LA DESIGUALDAD SOCIAL Y REFORZAR LAS TENDENCIAS DISTRIBUTIVAS PROPIAS DEL PROYECTO PARA MEJORAR LOS PROBLEMAS BÁSICOS QUE CARECEN LAS CICIENDAS COMO: AGUA POTABLE, DRENAJE Y EQUIPOS ADECUADOS PARA EL ABASTO DE LOS SERVICIOS Y GAS, ENTRE OTROS. ESTOS APOYOS SE OTRGARON EN LA DELEGACIÓN TLALPAN  BENEFICIANDO A 270 PERSONAS A TRAVÉS DE UNA ASOCIACIÓN SIN FINES DE LUCRO</t>
  </si>
  <si>
    <t>AFECTACIÓN 1066</t>
  </si>
  <si>
    <t>AFECTACIÓN 4030</t>
  </si>
  <si>
    <t>AYUDAS INTEGRALES A LA PRODUCCIÓN RURAL</t>
  </si>
  <si>
    <t xml:space="preserve">ADICIÓN COMPENSADA PARA EL CUMPLIMIENTO DE LOS SIGUIENTES OBJETIVOS: 
REALIZACIÓN DE UN EVENTO PARA PROMOVER Y DIFUNDIR ENTRE LA POBLACIÓN INDÍGENA LA CONSTITUCIÓN POLÍTICA DE LA CIDUAD DE MÉXICO.
INFORMAR A LA POBLACIÓN INDÍGENA Y COMUNIDADES ÉTNICAS QUE HABITAN EN LA CIUDAD DE MÉXICO, SOBRE LOS DERECHOS HUMANOS DE ESTE SECTOR DE LA POBLACIÓN, ASÍ COMO DENUNCIAR PRÁCTICAS DISCRIMINATORIAS POR LOS SERVIDORES PÚBLICOS O DEPENDENCIA, EN BENEFICIO DE 250 PERSONAS ASISTENTES AL EVENTO </t>
  </si>
  <si>
    <t>AFECTACIÓN 6896</t>
  </si>
  <si>
    <t>5MC73</t>
  </si>
  <si>
    <t xml:space="preserve">ADICIÓN LÍQUIDA PARA REGISTRAR LA APORTACIÓN FEDERAL PARA LA OPERACIÓN DEL FONDO DE APOYO A MIGRANTES 2017, LOS CUALES TIENEN CARÁCTER DE SUBSIDIO FEDERAL Y SE DESTINARÁN A ACTIVIDADES QUE FOMENTEN EL AUTOEMPLEO, ASÍ COMO ACCIONES QUE APOYEN A LOS TRABAJADORES MIGRANTES EN RETORNO Y A LAS FAMILIAS QUE RECIBEN REMESAS. </t>
  </si>
  <si>
    <t>AFECTACIÓN 7328</t>
  </si>
  <si>
    <t>FONDO DE APOYO A MIGRANTES</t>
  </si>
  <si>
    <t>5Q145</t>
  </si>
  <si>
    <t>GI</t>
  </si>
  <si>
    <t xml:space="preserve">ADICIÓN LÍQUIDA A EFECTO DE DESTINAR RECURSOS PARA LA ADQUISICIÓN DE UN ELEVADOR (PERSONAL), DERIVADO DEL PROYECTO DE INVERSIÓN NO. A.3501.7001, AUTORIZADO POR LA SECRETARÍA DE FINANZAS, RELATIVO AL "EQUIPAMIENTO DEL CENTRO DE LA INTERCULTURALIDAD DE LA CIUDAD DE MÉXICO", EL CUAL SERÁ INSTALADO EN EL DENOMINADO CENTRO DE INTERCULTURALIDAD DE LA CIUDAD DE MÉXICO </t>
  </si>
  <si>
    <t>267459s025</t>
  </si>
  <si>
    <t>AFECTACIÓN 8307</t>
  </si>
  <si>
    <t>ATENCIÓN A LA INFANCIA Y ADOLESCENCIA INDÍGENA</t>
  </si>
  <si>
    <t>ADICIÓN LÍQUIDA DE RECURSOS PROVENIENTES DEL FIDEICOMISO EDUACIÓN GARANTIZADA (FIDEGAR),  PARA QUE LA SEDEREC PUEDA CONCRETAR ACCIONES QUE LE PERMITAN A LA POBLACIÓN ESTUDIANTIL INDÍGENA DE LA CIUDAD DE MÉXICO EN SU INGRESO, PERMANENCIA Y EGRESO DEL NIVEL BÁSICO EN ESCUELAS DE LA CIUDAD DE MÉXICO, A TRAVÉS DE AYUDAS, SERVICIOS O EN ESPECIE  (ASESORÍAS ACADÉMICAS, CAPACITACIONES Y TALLERES EDUCATIVOS)</t>
  </si>
  <si>
    <t>AFECTACIÓN 8562</t>
  </si>
  <si>
    <t xml:space="preserve">ADICIÓN LÍQUIDA CON EL FIN DE LLEVAR A CABO UN FORO INTERNACIONAL SOBRE DERECHOS INDÍGENAS EN EL MARCO DE LA RECIÉN APROBADA CONSTITUCIÓN POLÍTICA DE LA CIUDAD DE MÉXICO. ESTE FORO  SERVIRÁ PARA EL DESARROLLO DE NUEVAS POLÍTICAS PÚBLICAS BASADAS EN EL EJERCICIO DE LOS  DERECHOS INDÍGENAS(DI). </t>
  </si>
  <si>
    <t>5B173</t>
  </si>
  <si>
    <t>ADICIÓN LÍQUIDA PARA EL REGISTRO DE RECURSOS FEDERALES PROVENIENTES DE LA SAGARPA, EN SEGUIMIENTO AL CONVENIO DE COORDINACIÓN PARA EL DESARROLLO RURAL SUSTENTABLE, ASÍ COMO AGROPECUARIO, ACUÍCOLA Y PESQUERO 2017,  EN SU COMPONENTE: "ATENCIÓN A SINIESTROS AGROPECUARIOS".</t>
  </si>
  <si>
    <t>5I573</t>
  </si>
  <si>
    <t>AFECTACIÓN 9648</t>
  </si>
  <si>
    <t>AFECTACIÓN 9862</t>
  </si>
  <si>
    <t xml:space="preserve">ADICIÓN LÍQUIDA A EFECTO DE REGISTRAR LA APORTACIÓN FEDERAL DEL CONVENIO DE COORDINACIÓN MARCO QUE CELEBRAN POR UNA PARTE EL EJECUTIVO FEDERAL POR CONDUCTO DE LA SEMARNAT, A TRAVÉS DE LA CONAGUA Y CON EL GDF, CON EL OBJETO DE CONJUNTAR RECURSOS Y FORMALIZAR ACCIONES EN MATERIA DE INFRAESTRUCTURA HIDROAGRÍCOLA, DE AGUA POTABLE, ALCANTARILLADO Y SANEAMIENTO, ASÍ COMO DE CULTURA DEL AGUA, PARA FOMENTAR EL DESARROLLO REGIONAL EN LA ENTIDAD. </t>
  </si>
  <si>
    <t>AFECTACIÓN 10046</t>
  </si>
  <si>
    <t xml:space="preserve">ADICIÓN LÍQUIDA DE RECURSOS A EFECTO DE APOYAR A LOS 300 PRODUCTORES AGRÍCOLAS AFECTADOS POR LAS CONTINGENCIAS CLIMATOLÓGICAS, QUE PERMITA ENTREGAR APROXIMADAMENTE UN MONTO DE 63,333.33 PESOS A CADA PRODUCTOR AFECTADO. </t>
  </si>
  <si>
    <t xml:space="preserve">Secretaría de Desarrollo Rural y Equidad para las Comunidades </t>
  </si>
  <si>
    <t xml:space="preserve">Del 1 de enero al 30 de Sepgtiembre de 2017 </t>
  </si>
  <si>
    <r>
      <t xml:space="preserve">Objetivo: </t>
    </r>
    <r>
      <rPr>
        <sz val="9"/>
        <rFont val="Gotham Rounded Book"/>
      </rPr>
      <t>Promover y apoyar acciones encaminadas al acceso a la justicia con equidad social y derechos humanos para los pueblos indígenas mediante talleres temáticos, ayudas para la liberación de indígenas en prisión y funcionamiento de la red de intérpretes-traductores en leguas indígenas nacionales en la CDMX.</t>
    </r>
  </si>
  <si>
    <t xml:space="preserve">Acciones Realizadas con Gasto Corriente: </t>
  </si>
  <si>
    <r>
      <rPr>
        <b/>
        <sz val="9"/>
        <rFont val="Gotham Rounded Book"/>
      </rPr>
      <t>3er. Trimestre (julio-septiembre):</t>
    </r>
    <r>
      <rPr>
        <sz val="9"/>
        <rFont val="Gotham Rounded Book"/>
      </rPr>
      <t xml:space="preserve">
a).- Se atendió a población indígena brindándoles asesorías jurídicas a 22 mujeres y 13 hombres de las étnias mazahua, náhuatl, tzeltal, mixteco y triqui, la temática de las asesorías se encontraban enmarcadas en materias civil, penal, laboral y familiar.
b).- Se brindó acompañamientos a 12 mujeres y 6 hombres.
c) Apoyo y seguimiento a las designaciones de intérpretes realizadas a las dependencias solicitantes.
d) Se atendieron 70 solicitudes de interpretación y/o traducción en las lenguas chinanteco, huichol, lenguaje de señas mexicano, mazateco, mixteco, náhuatl y tzeltal, los ámbitos de las asistencias fueron: eivil, educativo, institucional, penal y salud.
f) De las 70 asistencias 52 fueron atendidas por 11 mujeres intérpretes y 18 por 7 hombres intérpretes.
g) De las 70 asistencias brindadas suman un total de 184 horas de interpretación oral y 13 cuartillas de traducción escrita. 
h).- Se realizó la revisión de 49 expedientes, de los cuales 2 correspondían a mujeres y 47 a hombres. 
i).- Se realizaron actividades de formación, difusión y monitoreo del programa social.
j).- Se apoyaron 3 proyectos para brindar talleres con perspectiva de derechos humanos para comunidad indigena en predios y en los distintos centros de reclusion de la Cidad de México.                                                                                                                                                                                 
k).- Se beneficiaron 3 proyectos de la actividad Acceso a la Justicia y Derechos Indígenas, para desarrollar talleres a favor de la población indígena:                                                                                                                                                 *      
     *Taller "Preservando la lengua" para personas de la comunidad indígena privada de su lbertad en los diferentes centros de reclusión de la CDMX. Actualmente se impartió en el Reclusorio Preventivo Varonil Oriente con un total de 32 asistentes, se impartirá tambien en el reclusorio norte y sur.
     * Taller  "Asertividad, como lograr que te digan que si y saber decir no" impartido en el Auditorio de la SEDEREC para población indígena atendiendo a 153 mujeres. 
     * Taller "Escuela para padres" actualmente se está impartiendo en el auditorio de la SEDEREC atendiendo a la población objetivo.</t>
    </r>
  </si>
  <si>
    <r>
      <t xml:space="preserve">Acciones Realizadas con Gasto Corriente:  </t>
    </r>
    <r>
      <rPr>
        <b/>
        <sz val="9"/>
        <rFont val="Gotham Rounded Book"/>
        <family val="3"/>
      </rPr>
      <t xml:space="preserve">
</t>
    </r>
  </si>
  <si>
    <r>
      <rPr>
        <b/>
        <sz val="9"/>
        <rFont val="Gotham Rounded Book"/>
      </rPr>
      <t>3er. Trimestre (julio-septiembre)</t>
    </r>
    <r>
      <rPr>
        <sz val="9"/>
        <rFont val="Gotham Rounded Book"/>
      </rPr>
      <t xml:space="preserve">
a).- En total se atendieron 286 solicitudes de situación emergente correspondientes a: 1 para cirugía, 1 apoyo para medicamentos, 1 tanque de oxígeno,  1 apoyo para placas y tornillos,1 tratamiento de quimioterapia y 282 para lentes. 
b).-Se realizó la dictaminación de 9 apoyos de situación emergente; asimismo se realizó la entrega del recurso a los 9 beneficiados de ayudas ante situaciones emergentes.
c).- Se tramitó la entrega de recurso para los 13 beneficiarios.
d).- Se apoyó a los beneficiarios con el alta de proveedores ante la Secretaría de Finanzas.
e).- Se realizó un curso propedéutico con los beneficiarios para explicar la realización de la comprobación de recurso.
f).- Se firmaron los compromisos de ejecución y se entregó el cuadro de monto aprobado.
g).- Se entregó el recurso a los beneficiarios.</t>
    </r>
  </si>
  <si>
    <t>Acciones Realizadas con Gasto de Inversión:</t>
  </si>
  <si>
    <r>
      <t xml:space="preserve">Objetivo: </t>
    </r>
    <r>
      <rPr>
        <sz val="9"/>
        <rFont val="Gotham Rounded Book"/>
      </rPr>
      <t>Promover y apoyar acciones encaminadas a una equidad para los pueblos indígenas y comunidades étnicas mediante ayudas ante situaciones emergentes y apoyos para el desarrollo de actividades económicas y productivas.</t>
    </r>
  </si>
  <si>
    <r>
      <rPr>
        <b/>
        <sz val="9"/>
        <rFont val="Gotham Rounded Book"/>
      </rPr>
      <t>3er. Trimestre (julio - septiembre):</t>
    </r>
    <r>
      <rPr>
        <sz val="9"/>
        <rFont val="Gotham Rounded Book"/>
      </rPr>
      <t xml:space="preserve">
a) Trámite administrativo para el apoyo económico de los beneficiarios de la primer temporada de Producciones Radiofónicas para Radio Raices, 2017.
b) Apertura de ventanilla del 9 al 20 de julio de 2017 para la segunda temporada de Producciones Radiofónicas para Radio Raices, 2017, en los que se recibieron 25 solicitudes.
c) Evaluación de las 25 solicitudes y aprobacion de 17 proyectos de Series Radiofónicas para Radio Raíces.
d) Producción y transmisión de 15 programas radiofónicos a traves de la página http://radioraices.org/ teniendo en el trimestre un total de 180 horas de transmision.Cabe señalar que éstos programas no reciben ayudas económicas por parte de SEDEREC.
e)Se realizó la cuarta y quinta sesión del "Seminario Permanente sobre Derechos Indígenas en la CDMX" con los siguientes  temas "el protocolo de la consulta" y "el deber de la  consulta" en las instalaciones del Museo Nacional de las Culturas del Mundo y el Auditorio de la SEDEREC respectivamente, con la participación de 173 personas (98 mujeres y 75 hombres), de las comunidades indígenas otomí, mazahua, triqui, tzeltal, zapoteco, maya, náhuatl y mazateco. 
f) Se canalizó a 331 personas (218 mujeres y 113 hombres), de las comunidades indígenas triqui, mazahua, otomí y náhuatl  a la Secretaría del Trabajo y Fomento al Empleo de la CDMX para su posible incorporación al programa Seguro de Desempleo que se otorga a los artesanos indígenas.
g) El 04 de septiembre se firmaron los compromisos de ejecución con los beneficiarios de la actividad "Fomento a las lenguas y culturas de comunidades indígenas y de distinto origen nacional". Derivado de este proceso se inició con el monitoreo y seguimiento de los siguientes proyectos beneficiados: celebración del Inti Raymi Ciudad de México de la comunidad ecuatoriana en donde asistieron aproximadamente 1500 personas;  concierto de música indígena en la Biblioteca Vasconcelos, los cuales tuvieron una asistencia de 400 personas aproximadamente,  y el taller de danza folklorica para 30 niñas y niños de las comunidades indígenas triqui, otomí y mazahua; asimismo se ha brindado asesoria a los beneficiarios para la comprobación de la ayuda asignada y la elaboración de los informes correspondientes.
h) Se dio seguimiento a los talleres semanales de “Trazando Identidades”, realizando siete sesiones, en las cuales se atendieron a 289 niñas, niños, adolescentes y adultos de comunidades, otomí, mazahua, náhuatl, mixteco, triqui, mazateco, zapotecos, mixe, tsotsil, totonaco y huichol.
i) El día 11 de julio del año en curso se ejecutó el evento denominado ¡Que padre ser indígena! Con la asistencia de 70 niñas, niños, adultos de las comunidades mazahua, triqui, mixteco, otomí,  náhuatl y totonaco, efectuando un rally con diversas actividades lúdicas cuyo objetivo es propiciar la interacción de los padres e hijos mediante actividades recreativas favoreciendo el reconocimiento de la similitud de intereses y la expresión de sentimientos que fortalecen los lazos familiares.
j) En conmemoración al “Día mundial de las habilidades juveniles”, el día 18 de julio se realizó el Segundo Foro infantil con el objetivo de brindar espacios de libre expresión para niñas, niños, jóvenes y padres de familia de comunidades indígenas, con el fin de reflexionar y debatir en torno al tema “Derechos: educación, salud, vivienda”, creando un ambiente de convivencia intercultural. Se contó con la asistencia de 70 niñas, niños, jóvenes y adultos de las comunidades triqui, mixteco, mazahua, náhuatl y otomí.
k) Durante el transcurso de los meses julio-agosto del año en curso se llevó a cabo tres visitas de reconocimiento y acercamiento a predios multiculturales ubicados en las delegaciones Iztapalapa y Cuauhtémoc con la finalidad de obtener información de la población así como de sus necesidades.
l) Como antecedentes al proyecto “Glorias del deporte” se ha dado seguimiento con entrenamientos deportivos los días lunes y viernes en horarios o de 10:00 a 12:00 horas y de 16:00 a 18:00 horas con entrenamientos intensivos; Se han efectuado tres encuentros deportivos el primero el día 21 de julio con jóvenes del Pueblo de Milpa Alta, el segundo el día 9 de agosto con Servidores Públicos de la Secretaría de Educación de la Ciudad de México y el tercero con la Universidad ICEL el día 2 de agosto del presente año.
m) En Conmemoración del Día Internacional de los Pueblos se llevó a cabo el Recital de poesía en lengua indígena “Flores, Voces y Palabras” con la participación de poetas representantes de cinco de las 52 lenguas de las cuales son mixteco, mazateco, náhuatl, otomí y mazahua. Asistieron 250 personas de las comunidades chinanteco, mazahua, mazateco, mixe, mixteco, náhuatl, otomí, triqui, tsotsil y huichol.</t>
    </r>
  </si>
  <si>
    <r>
      <t>Objetivo:</t>
    </r>
    <r>
      <rPr>
        <sz val="9"/>
        <rFont val="Gotham Rounded Book"/>
      </rPr>
      <t xml:space="preserve"> Promover y apoyar acciones para el fomento y desarrollo de las convivencias interculturales y pluriétnicas mediante el fomento a las lenguas y a las culturas de las comunidades, producciones radiofónicas para Radio Raíces y la comunicación comunitaria.</t>
    </r>
  </si>
  <si>
    <r>
      <t xml:space="preserve">Objetivo: </t>
    </r>
    <r>
      <rPr>
        <sz val="9"/>
        <rFont val="Gotham Rounded Book"/>
      </rPr>
      <t>Apoyar a la población infantil y adolescente fortaleciendo su identidad indígena y originaria, e incentivando su permanencia escolar.</t>
    </r>
  </si>
  <si>
    <r>
      <t>Objetivo: C</t>
    </r>
    <r>
      <rPr>
        <sz val="9"/>
        <rFont val="Gotham Rounded Book"/>
      </rPr>
      <t>ontribuir al fortalecimiento de los Pueblos Originarios de la Ciudad de México mediante el desarrollo de su patrimonio cultural, de sus tradiciones, expresiones culturales, artísticas y de su cosmovisión, a través de ayudas económicas, eventos, capacitaciones y talleres.</t>
    </r>
  </si>
  <si>
    <r>
      <rPr>
        <b/>
        <sz val="9"/>
        <rFont val="Gotham Rounded Book"/>
      </rPr>
      <t xml:space="preserve">3er Trimestre (julio-septiembre) </t>
    </r>
    <r>
      <rPr>
        <sz val="9"/>
        <rFont val="Gotham Rounded Book"/>
      </rPr>
      <t xml:space="preserve">
1) El 18 de agosto se llevó a cabo la inauguración de Capacitaciones para productores y transformadores de plantas medicinales  y el Diplomado de medicina tradicional para curanderos.
-Este Diplomado busca que los participantes identifiquen los tópicos más relevantes de la medicina tradicional; las bases científicas de las plantas medicinales y  el contexto actual de la partería en México, las diferentes modalidades y su aplicación en el parto; así como las nociones básicas del cuerpo humano y la atención a emergencias en su comunidad. 
-Las capacitaciones para productores y transformadores tienen como objetivo identificar los requerimientos y limitantes comerciales y tecnológicos para mejorar la obtención de materia prima y las características del material vegetativo que posibilite la confección de los productos y tratamientos  herbolarios de excelente calidad.
 2) Del 07 al 11 de agosto se impartió el taller de botiquín herbal ginecológico a mujeres del reclusorio femenil Santa Martha Acatitla. Se contó con la participación de 15 mujeres, quienes obtuvieron conocimientos sobre los principales padecimientos ginecológicos en las diferentes etapas de la vida sexual y reproductiva de las mujeres, además de establecer un vínculo de auto-conocimiento y auto-cuidado a través de las plantas medicinales, que constituyen la base de la recuperación del patrimonio biocultural en la vida comunitaria.
3) Del 11 al 15 de septiembre se llevó a cabo el taller de productos herbolarios en la Subsecretaría del Sistema Penitenciario. Los 8 hombres que asistieron elaboraron productos como abrillantador de carrocería (all moral), limpiador de pisos, suavitel, shampoo, cloro, entre otros. 
4) Talleres de Medicina Tradicional y herbolaria 
Del mes de julio a agosto se impartieron los siguientes talleres en el auditorio de la SEDEREC, en los cuales asistieron cerca de 90 personas: 
- Del 04 de julio al 03 de agosto de 2017. Taller Enseñanza del idioma náhuatl. 
- Del 17 de julio al 28 de agosto. Salud, Sexualidad y Prevención de la Violencia, enfocado en las mujeres de comunidades indígenas. 
- Del  07 de agosto al 18 de agosto de 2017, Taller de elaboración de productos con plantas medicinales. En este taller los participantes aprendieron a elaborar shampoo, jabón, cremas, aromatizantes para azulejo y aceites. 
5) Se realizaron 10 Jornadas de Medicina Tradicional con servicios de masajes, armonizaciones y tratamientos de herbolaria, en las delegaciones Venustiano Carranza, Xochimilco, Coyoacán Magdalena Contreras, Tlalpan, Cuauhtémoc, Tláhuac e Iztapalapa.
Asimismo se conmemoró el Día de los Pueblos Indígenas el 09 de agosto, donde se participó con una jornada de medicina tradicional. Además durante del 23 al 27 de septiembre se realizaron curadas de susto y armonizaciones y el plaza Tlaxcoaque.
En total se atendieron un total de 1,234 mujeres y 394 hombres. 
6) Jornadas Infantiles 
Se realizaron dos jornadas infantiles, donde se realizaron el taller de temazcal didáctico, lotería de plantas medicinales, elaboración de instrumentos de barro, taller sobre cultivo de plantas medicinales:  
• Escuela primaria del Programa Salud Arte en la delegación Venustiano Carranza. Se atendieron a 45 niñas y 40 niños, 85 en total.
• Curso de verano en la Procuraduría General de Justicia. Se atendieron a 80 niñas y niños. Además de los talleres anteriores se dio el taller de Danza mexica.</t>
    </r>
  </si>
  <si>
    <r>
      <t>Objetivo:</t>
    </r>
    <r>
      <rPr>
        <sz val="9"/>
        <rFont val="Gotham Rounded Book"/>
      </rPr>
      <t xml:space="preserve"> Apoyar a curanderas y curanderos que practiquen la Medicina Tradicional Mexicana; a personas productoras de plantas medicinales; contribuyendo a garantizar el derecho a la salud con pertenencia indígena, promoviendo la conservación y práctica de los conocimientos de los pueblos indígenas en materia de salud, a través de ayudas económicas, servicios, eventos, capacitaciones y talleres.</t>
    </r>
  </si>
  <si>
    <r>
      <rPr>
        <b/>
        <sz val="9"/>
        <rFont val="Gotham Rounded Book"/>
      </rPr>
      <t>3er.Trimestre (julio-septiembre):</t>
    </r>
    <r>
      <rPr>
        <sz val="9"/>
        <rFont val="Gotham Rounded Book"/>
      </rPr>
      <t xml:space="preserve">
a) Se brindó atención a 23 mujeres de comunidades indígenas otomí, purépecha, mazahua y mazateca, así como de pueblos originarios de Xochimilco, Tlalpan y Tláhuac en los temas: Programas sociales de la DGEPC, programas sociales de la CDMX en atención a mujeres y una atención sobre violencia económica y física.
b) Dictaminación de solicitudes referentes al objetivo específico: Contribuir en la generación de actividades productivas que permitan modificar favorablemente las condiciones socioeconómicas de las mujeres de pueblos originarios y comunidades indígenas, resultando la aprobación de 49 actividades económicas que beneficiaran directamente a 147 mujeres  principalmente de las comunidades indígenas mazahua, náhuatl, purépecha y triqui, así como habitantes de pueblos originarios de Milpa Alta, Xochimilco, Tláhuac, Tlalpan, entre otras demarcaciones. Dentro de las actividades productivas aprobadas, 29 se encuentran direccionadas en el giro de artes y oficios; donde 14 de ellas se enfocarán en talleres de costura, 10 para talleres artesanales, 2 talleres de serigrafía, misma cantidad en el caso de producción con vidrio y 1 carpintería. En tanto 17 proyectos se enfocarán en la preparación y comercialización de alimentos y 3 en el giro de servicios.                                                                                                                                                                                                                                                                                                                                                                                      
c) Asistencia a la Segunda sesión Ordinaria de la Coordinación Interinstitucional de la LAMVLV, donde se presentó el Sistema de la Red de información de Violencia contra las Mujeres que tiene como objetivo recolectar, procesar, clasificar y dar seguimiento a los casos de violencia contra las mujeres y las niñas presentadas en los diferentes entes públicos encargados de brindar la atención inicial o especializada a las mujeres víctimas de violencia.
d) Recepción y evaluación de 3 proyectos del objetivo específico "generar acciones que visibilicen la participación de las mujeres de pueblos y comunidades indígenas de la Ciudad de México para el fortalecimiento de sus liderazgos a través de capacitaciones", en este sentido se postularon los proyectos: 
* Taller derechos económicos y emprendimientos en la Ciudad de México.
* Mi Cuerpo, mis Derechos
* Fortalecimiento de liderazgos en mujeres indígenas y originarias de la Ciudad de México
e) Con el propósito de que las beneficiarias conozcan los compromisos y responsabilidades para la aplicación y puesta en marcha de actividades productivas se llevó a cabo el taller de inducción los días 4, 8, 10 y 14 de agosto, logrando atender a 192 personas.
f) Durante los meses de julio y agosto se dio seguimiento al taller "Bordando la Tradición en la Sastrería", durante este periodo las participantes obtuvieron los conocimientos en el trazo y confección de falda y camisa. Asimismo, prepararon la totalidad de las prendas confeccionadas para la presentación del cierre del taller
g) Asistencia a la 35 Sesión Ordinaria de la Coordinación Interinstitucional para la implementación de acciones afirmativas en materia de atención y prevención del VIH, dirigida a las mujeres de la CDMX, reunión en la cual se hizo la acotación de que es importante que todas las Instituciones conozcan y revisen los compromisos que adquirieron en el Convenio de Colaboración del Modelo de Atención y Prevención del VIH para las Mujeres, así como de la revisión del propio Modelo y en su caso actualizarlo y utilizar los insumos que en el mismo se tienen para referenciar casos.  
h) En el marco del Día internacional de la Mujer Indígena se efectuó el "Encuentro de Mujeres Indígenas en la Ciudad de México", se contó con la asistencia de 180 mujeres de los distintos pueblos originarios de las delegaciones de Cuajimalpa, Milpa Alta, Xochimilco, Iztacalco, Tláhuac, Cuauhtémoc, Iztapalapa, Venustiano Carranza, Gustavo A. Madero, Tlalpan, Coyoacán y Álvaro Obregón y de las comunidades Indígenas náhuatl, mazahua, mixteco, purépecha, totonaco, tzeltal, mixe, triqui, mazateco, otomí, zapoteco y wirrarrika, también se contó con la presencia de 8 hombres.
i) El seguimiento al trabajo de la Coordinación Interinstitucional de la LAMVLV, se participó en la mesa de trabajo con el objetivo de revisar la Cédula de Registro Único y la Cédula de Detección de Riesgo Violencia, donde se atendieron entre otros aspectos la importancia de la pertenencia étnica y la inclusión como instrumento de la Red de Intérpretes y Traductores en lenguas indígenas de la Ciudad de México.</t>
    </r>
  </si>
  <si>
    <r>
      <t xml:space="preserve">Objetivo: </t>
    </r>
    <r>
      <rPr>
        <sz val="9"/>
        <rFont val="Gotham Rounded Book"/>
      </rPr>
      <t>Apoyar a mujeres de pueblos originarios y comunidades indígenas promoviendo el desarrollo de actividades productivas que fomenten su autonomía económica; y propiciar su participación en procesos de fortalecimiento de liderazgos que contribuyan en la disminución de las brechas de desigualdad, exclusión e inquietud social; a través de ayudas económicas, servicios, eventos, capacitaciones y talleres.</t>
    </r>
  </si>
  <si>
    <r>
      <rPr>
        <b/>
        <sz val="9"/>
        <rFont val="Gotham Rounded Book"/>
      </rPr>
      <t>3er trimestre (julio-septiembre):</t>
    </r>
    <r>
      <rPr>
        <sz val="9"/>
        <rFont val="Gotham Rounded Book"/>
      </rPr>
      <t xml:space="preserve">
a) Con el fin de fomentar la participación de prestadores de servicios turísticos de la zona rural de la Ciudad de México en el “Diplomado para la  formación de guías de turistas especializados en la modalidad de turismo orientado hacia la naturaleza con actividad específica en interpretación ambiental de conformidad con la NOM-09-TUR-2002”, el día 27 de julio se llevó a cabo una reunión informativa en la cual se dieron a conocer los temas y actividades que forman parte de este proceso de certificación. A la reunión asistieron prestadores de servicios turísticos de las delegaciones Xochimilco, Tlalpan, Tláhuac, Milpa Alta, La Magdalena Contreras y Cuajimalpa de Morelos.
b) Con el objetivo de diseñar una campaña de promoción turística bajo un esquema participativo, en el mes de julio se convocó a una reunión de coordinación con prestadores de servicios turísticos de las delegaciones Xochimilco, La Magdalena Conteras, Tlalpan y Milpa Alta. Derivado de este proceso se consolidó la campaña “CDMX, una aventura por vivir”, la cual se posicionará durante el mes de diciembre en medios electrónicos de la Secretaría, a fin de incrementar la afluencia de visitantes a la zona en el periodo vacacional de invierno.
c) En cumplimiento al objetivo específico del programa de incrementar la calidad de los servicios que ofrecen los prestadores de servicios turísticos de la zona rural de la Ciudad de México mediante capacitación especializada y certificación, del 1 al 8 de agosto del 2017, la ventanilla del Programa de Turismo Alternativo y Patrimonial de la Ciudad de México recibió 28 solicitudes de apoyo para la actividad de “Profesionalización”, de las cuales 8 corresponden a la modalidad “Plan de capacitación y consultoría para la implementación del Distintivo M” y 20 al “Diplomado para la formación de guías de turistas especializados en la modalidad de turismo orientado hacia la naturaleza con actividad específica en interpretación ambiental de conformidad con la NOM-09-TUR-2002”.
d) En cumplimiento a lo establecido en el numeral VI.2. Supervisión y control de las Reglas de Operación 2017 del Programa de Turismo Alternativo y Patrimonial de la Ciudad de México, el día 22 de agosto de 2017 se realizó el “Taller propedéutico para la aplicación de ayudas otorgadas en el ejercicio 2017 del Programa” en el cual se orientó a los beneficiarios sobre los compromisos que adquiere y las formas de comprobación de la ayuda, asimismo se les brindaron recomendaciones para el establecimiento y ejecución del proyecto con el fin de garantizar su éxito. En el taller participaron los 14 beneficiarios del programa correspondientes a las actividades de “Mejoramiento en sitios de uso común”, “Fomento del turismo social”, “Comercialización” y “Eventos y estrategias de difusión”.
e) De conformidad con lo establecido en el numeral VI.2. Supervisión y control de las Reglas de Operación 2017 del Programa de Turismo Alternativo y Patrimonial de la Ciudad de México, el día 30 de agosto se realizó la firma de 14 Compromisos de Ejecución con los beneficiarios del programa, distribuidos de la siguiente forma 6 correspondientes a la actividad de “Mejoramiento en sitios de uso común”, 1 a la actividad de “Fomento del turismo social”, 5 a la actividad de “Comercialización” y 2 a la actividad de “Eventos y estrategias de difusión". Despues de la firma de los Comprimisos de Ejecución se le informó a 13 de los 14 beneficiarios que el recurso de la ayuda ya había sido despositado en las cuentas bancarias que dieron de alta como proveedores del Gobierno de la Ciudad de México.
f) Durante el mes de agosto se brindó acompañamiento a la televisora Capital 21 en tres filmaciones que se realizaron para elaborar capsulas promocionales de las Rutas patrimoniales de la Ciudad de México. Las delegaciones que se visitaron fueron Tláhuac, Tlalpan y La Magdalena Contreras.
g) Durante el mes de septiembre se realizaron visitas de seguimiento a los proyectos apoyados en el ejercicio fiscal 2017 del Programa de Turismo Alternativo y Patrimonial de la Ciudad de México, correspondientes a las actividades de “Mejoramiento en sitios de uso común” y “Comercialización”.
h) Se realizaron actividades de formación, difusión y monitoreo del programa social.</t>
    </r>
  </si>
  <si>
    <r>
      <t>Objetivo:</t>
    </r>
    <r>
      <rPr>
        <sz val="9"/>
        <rFont val="Gotham Rounded Book"/>
      </rPr>
      <t xml:space="preserve"> Apoyar a personas que habitan en los pueblos originarios, ejidos y comunidades agrarias de la zona rural de la Ciudad de México, para el fortalecimiento del turismo alternativo y patrimonial de la región, promoviendo el aprovechamiento sustentable del patrimonio natural y cultural de la entidad, a través de ayudas económicas, servicios, eventos, capacitaciones y talleres.</t>
    </r>
  </si>
  <si>
    <t xml:space="preserve">Fondo de Fomento Agropecuario del Distrito Federal </t>
  </si>
  <si>
    <t>1.-Mediante acciones de vigilancia epidemiológica de plagas y enfermedades cuarentenarias, inspección, campañas fitozoosanitarias e inocuidad alimentaria, se contribuyó a promover mayor certidumbre en la actividad agroalimentaria, mediante mecanismos de administración de riegos a partir de la conservación y mejora de los estatus sanitarios en las zonas o regiones donde se previenen y combaten plagas y enfermedades que afectan la agricultura, ganadería, acuacultura y pesca,m beneficiando a la población rral de la Ciudad de México. 
2.- Para el seguimiento operativo de los programas se ejercieron los recursos correspondientes a "gastos de operación", como lo establecen los Anexos técnicos de ejecución, así como el pago de los servicios de honorarios del fiduciario por el periodo reportado, conforme al contrato del fideicomiso.</t>
  </si>
  <si>
    <t xml:space="preserve"> Fondo de Fomento Agropecuario del Distrito Federal (FOFADF)</t>
  </si>
  <si>
    <t>Gobierno de la Ciudad de México</t>
  </si>
  <si>
    <t xml:space="preserve">Personas o grupos del medio rural o aquellos que determine el Comité Técnico como beneficiarios de los programas en concurrencia con la SEDEREC con la SAGARPA y la CONAGUA y que cumplan con los requisitos en las Reglas de Operación. </t>
  </si>
  <si>
    <t>CI Banco, S.A. IBM FIDEICOMISO CIB/601 O LA Institución Fiduciaria que determine el Comité Técnico</t>
  </si>
  <si>
    <t>Establecer los mecanismos operativos y términos generales que regirán el otorgamientos de los apoyos con recursos en concurrencia  entre la Secretaría de Agricultura, Ganadería, Desarrollo Rural, Pesca y Alimentación (SAGARPA-GDF); Comisión Nacional del Agua (CNA-GDF) y la Secretaría de Desarrollo Rural y Equidad para las Comunidades (SEDEREC), previstos en el Convenio de Coordinación para el Desarrollo Rural Sustentable y de los programas hidroagrícolas, así como la administración e inversión establecidos en el Convenio de sustitución fiduciaria</t>
  </si>
  <si>
    <t>Convenio Modificatorio al Contrato del Fideicomiso Irrevocable de Administración e Inversión de fecha 31 de julio de 2012</t>
  </si>
  <si>
    <t xml:space="preserve">Es finalidad del presente fideicomiso, apoyar a todas y cada una de las personas sfísicas o morales dedicadas a las labores productivas del sector rural y que previamente sean designadas por el Comité Técnic del Fideicomiso. </t>
  </si>
  <si>
    <t>N/D</t>
  </si>
  <si>
    <t>Gasto corriente</t>
  </si>
  <si>
    <t>Apoyar a todas y cada una de las personas sfísicas o morales dedicadas a las labores productivas del sector rura</t>
  </si>
  <si>
    <t>A)A)La variación que existe entre la  meta física programada y la  meta física alcanzada, obedece a que algunas de las solicitudes ingresadas no cumplieron con los requisitos mínimos establecidos en las Reglas de Operación</t>
  </si>
  <si>
    <t xml:space="preserve">A)La variación que existe entre la  meta física programada y la  meta física alcanzada, esta dentro de lo permisible.   </t>
  </si>
  <si>
    <t xml:space="preserve">A)La variación que existe entre la  meta física programada y la  meta física alcanzada, es mínima.   </t>
  </si>
  <si>
    <t>Objetivo: Contribuir al fomento de la producción de alimentos agroecológicos a pequeña escala en la Ciudad de México a través del otorgamiento de ayudas a proyectos productivos encaminados al autoconsumo y comercialización de productos alimenticios sanos e inocuos durante el ejercicio fiscal 2017.</t>
  </si>
  <si>
    <t xml:space="preserve">Acciones Realizadas con Gasto Corriente: Se promovieron acciones de formación, difusión, monitoreo y seguimiento de las Actividades Operativas del programa.
*Capacitación de los beneficiarios del programa Agricultura Sustentable a Pequeña Escala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a través de, ferias, mesas de trabajo y las que requiera el programa social, así como con la población objetivo.
*Apoyo y acompañamiento en las acciones de asesoría a los solicitantes y beneficiarios en los tramites y procedimientos del programa social.
Entre otras acciones se brindó:
*Atención ciudadana al público en general.
*Visitas de geoposisionamiento.
*Integración de expedientes.  
*Captura de los proyectos ingresados.
*Dictaminación de proyectos.
*Entrega de apoyos a los beneficiarios.
*Elaboración de finiquitos.
*Visitas de supervisión.    </t>
  </si>
  <si>
    <r>
      <rPr>
        <b/>
        <sz val="9"/>
        <rFont val="Gotham Rounded Book"/>
      </rPr>
      <t>Objetivo:</t>
    </r>
    <r>
      <rPr>
        <sz val="9"/>
        <rFont val="Gotham Rounded Book"/>
      </rPr>
      <t xml:space="preserve"> Contribuir al fomento de la producción de alimentos agroecológicos a pequeña escala en la Ciudad de México a través del otorgamiento de ayudas a proyectos productivos encaminados al autoconsumo y comercialización de productos alimenticios sanos e inocuos durante el ejercicio fiscal 2017.</t>
    </r>
  </si>
  <si>
    <t>182</t>
  </si>
  <si>
    <t>134</t>
  </si>
  <si>
    <t>74</t>
  </si>
  <si>
    <t>76</t>
  </si>
  <si>
    <t>Porcentaje de demanda de proyectos recibidos.</t>
  </si>
  <si>
    <t>Contribuir a impulsar la producción agropecuaria sustentable a pequeña escala en la Ciudad de México mediante la entrega de ayudas.</t>
  </si>
  <si>
    <t>Fin</t>
  </si>
  <si>
    <t xml:space="preserve">Eficacia </t>
  </si>
  <si>
    <t>Proyectos recibidos / proyectos programados*100.</t>
  </si>
  <si>
    <t xml:space="preserve">Anual </t>
  </si>
  <si>
    <t>Proyectos.</t>
  </si>
  <si>
    <t>S/D</t>
  </si>
  <si>
    <t>Tasa de variación de proyectos totales aprobados.</t>
  </si>
  <si>
    <t>Los habitantes de la Ciudad de México implementan proyectos agropecuarios sustentables.</t>
  </si>
  <si>
    <t>Propósito</t>
  </si>
  <si>
    <t>(Proyectos aprobados año t/proyectos aprobados año t-1)-1*100.</t>
  </si>
  <si>
    <t>Proyectos de agricultura urbana.</t>
  </si>
  <si>
    <t>Proyectos productivos agrícolas en zonas urbanas.</t>
  </si>
  <si>
    <t xml:space="preserve">Componente </t>
  </si>
  <si>
    <t>Proyectos productivos agrícolas en zona urbana aprobados/proyectos ingresados*100.</t>
  </si>
  <si>
    <t>Proyectos de producción orgánica en zona rural.</t>
  </si>
  <si>
    <t>Proyectos productivos agrícolas en la zona rural.</t>
  </si>
  <si>
    <t>Proyectos productivos agrícolas en la zona rural aprobados/ proyectos ingresados*100.</t>
  </si>
  <si>
    <t>Proyectos de mejoramiento de traspatios.</t>
  </si>
  <si>
    <t>Proyectos productivos pecuarios en la zona rural.</t>
  </si>
  <si>
    <t>Proyectos productivos pecuarios en la zona rural aprobados/ proyectos ingresados*100.</t>
  </si>
  <si>
    <t>Elaboración y publicación de reglas de operación.</t>
  </si>
  <si>
    <t>Porcentaje de los documentos normativos del programa publicados.</t>
  </si>
  <si>
    <t xml:space="preserve">Actividades </t>
  </si>
  <si>
    <t>Número de documentos normativos publicados / Número de documentos normativos programados * 100.</t>
  </si>
  <si>
    <t>Entrega de ayudas.</t>
  </si>
  <si>
    <t>Porcentaje de cumplimiento de entrega de ayudas.</t>
  </si>
  <si>
    <t>Número de ayudas entregadas / Número de ayudas aprobadas * 100.</t>
  </si>
  <si>
    <t>Visitas de seguimiento y supervisión.</t>
  </si>
  <si>
    <t>Tasa de variación de las visitas de supervisión y seguimiento realizadas.</t>
  </si>
  <si>
    <t>(Número de supervisiones realizadas en el año t / Número supervisiones realizadas en el año t-1)-1* 100.</t>
  </si>
  <si>
    <t>PROGRAMA PRESUPUESTARIO:  AGRICULTURA SUSTENTABLE A PEQUEÑA ESCALA 2017</t>
  </si>
  <si>
    <t>FONDO, CONVENIO, SUBSIDIO O PARTICIPACIÓN: FONDO DE APOYO A MIGRANTES 2017</t>
  </si>
  <si>
    <t>FONDO, CONVENIO, SUBSIDIO O PARTICIPACIÓN: CREACIÓN DEL CENTRO DE INTERCULTURALIDAD DE LA CIUDAD DE MÉXICO 2014</t>
  </si>
  <si>
    <t>HASTA EL MOMENTO NO SE HAN EJERCIDO RECURSOS PROVENIENTES DEL FONDO DE APOYO A MIGRANTES, SIN EMBARGO SE ESTÁN LLEVANDO A CABO LA RECEPCIÓN, REVISIÓN Y DICTADE PROYECTOS, TODA VE QUE SE PUBLICÓ EN LA CAGETA OFICIAL DE LA CIUDAD DE MÉXICO, N°125 CON FECHA 3 DE AGOSTO DE 2017, EL AVISO POR EL QUE SE DA A CONOCER LA CONVOCATORIA DEL FONDO DE APOYO A MIGRANTES (FAM 2017)</t>
  </si>
  <si>
    <r>
      <t xml:space="preserve">Objetivo: </t>
    </r>
    <r>
      <rPr>
        <sz val="9"/>
        <rFont val="Gotham Rounded Book"/>
      </rPr>
      <t>Contribuir a que las personas huéspedes, migrantes y sus familias al transitar en la Ciudad de México  accedan a los derechos de salud, alimentación, trabajo, equidad, identidad y regularización migratoria a través de los programas sociales y del Gobierno de la Ciudad de México.</t>
    </r>
  </si>
  <si>
    <r>
      <t xml:space="preserve">Acciones Realizadas: </t>
    </r>
    <r>
      <rPr>
        <sz val="9"/>
        <rFont val="Gotham Rounded Book"/>
      </rPr>
      <t xml:space="preserve">Durante el trimestre se apoyaron 31 acciones de formación, difusión y monitoreo de los programas sociales de la Dirección de Atención a Huéspedes, Migrantes y sus Familias, así mismo, se llevo a cabo el Operativo "Bienvenido Migrante a la Ciudad de México" temporada de "Semana Santa" y  "verano"; se brindaron atenciones en los modulos en temas referentes a Derechos Humanos y sobre los  Programas Sociales de la SEDEREC enfocado a la población huésped, migrante y sus familias. Se instalaron 16 módulos en puntos de mayor afluencia: Aeropuerto Internacional de la Ciudad de México, terminales de autobuses, Sistema de Transporte Colectivo Metro, explanadas Delegacionales y puntos turísticos. </t>
    </r>
  </si>
  <si>
    <r>
      <t>Objetivo:</t>
    </r>
    <r>
      <rPr>
        <sz val="9"/>
        <rFont val="Gotham Rounded Book"/>
      </rPr>
      <t xml:space="preserve"> Contribuir a que las personas huéspedes, migrantes y sus familias al transitar en la Ciudad de México puedan acceder a los derechos de salud, alimentación, trabajo, equidad, identidad y regularización migratoria a través de los programas sociales y del Gobierno de la Ciudad de México.</t>
    </r>
  </si>
  <si>
    <r>
      <t xml:space="preserve">Objetivo: </t>
    </r>
    <r>
      <rPr>
        <sz val="9"/>
        <rFont val="Gotham Rounded Book"/>
      </rPr>
      <t>Contribuir a que las personas huéspedes, migrantes y sus familias al transitar en la Ciudad de México puedan acceder a los derechos de salud, alimentación, trabajo, equidad, identidad y regularización migratoria a través de los programas sociales y del Gobierno de la Ciudad de México.</t>
    </r>
  </si>
  <si>
    <r>
      <t xml:space="preserve">Objetivo: </t>
    </r>
    <r>
      <rPr>
        <sz val="9"/>
        <rFont val="Gotham Rounded Book"/>
      </rPr>
      <t>Contribuir al desarrollo de proyectos productivos para las mujeres huéspedes, migrantes y sus familias de la Ciudad de México que coadyuven al bienestar y reinserción económica que disminuyan la brecha de desigualdad.</t>
    </r>
  </si>
  <si>
    <t>Tasa de Variación de personas huéspedes, migrantes y sus familias beneficiadas por el programa social.</t>
  </si>
  <si>
    <t>Contribuir a que las personas Huéspedes, Migrantes y sus Familias que habita y/ o transitan en la Ciudad de México ejerzan sus derechos fundamenta les de salud, alimentación, educación, trabajo, equidad, igualdad e identidad.</t>
  </si>
  <si>
    <t xml:space="preserve">Gestión </t>
  </si>
  <si>
    <t>(Número de personas beneficiarias por el programas sociales en T/Número de
personas beneficiadas por el programa social en T-1)</t>
  </si>
  <si>
    <t>Eficacia</t>
  </si>
  <si>
    <t>ANUAL</t>
  </si>
  <si>
    <t>'Porcentaje de personas huéspedes, migrantes y sus familias beneficiarias por el programa social</t>
  </si>
  <si>
    <t>La población huésped, migrante y sus familias que transitan y/o habitan en la Ciudad de México acceden a los programas del Gobierno de la
Ciudad.</t>
  </si>
  <si>
    <t>Próposito</t>
  </si>
  <si>
    <t>(Número de personas beneficiadas por el programa social/Número de personas que solicitaron apoyo por el programa social)*100</t>
  </si>
  <si>
    <t>Variación porcentual de personas beneficiadas por el Operativo Bienvenid@ Migrante para brindar información.</t>
  </si>
  <si>
    <t xml:space="preserve">Acciones encaminadas al acceso a la justiacia y Derechos Humanos a la población huésped y migrante </t>
  </si>
  <si>
    <t>Componente</t>
  </si>
  <si>
    <t>(Número de personas atendidas por el Operativo Bienvenid@ Migrante en T/ Número de personas atendidas por el Operativo Bienvenid@ Migrante en T- 1)</t>
  </si>
  <si>
    <t xml:space="preserve">Porcentaje de huéspedes, migrantes y sus familias que obtuvieron apoyo económico para trámites de regularización migratoria </t>
  </si>
  <si>
    <t>Componente: Fomento a la Ciudad Hospitalaria e intercultural</t>
  </si>
  <si>
    <t>(Número de personas que recibieron apoyo para trámites de regularización migratoria/Número de solicitudes para apoyos en trámites de regularización migratoria)*100</t>
  </si>
  <si>
    <t>Porcentaje de OSFL que obtuvieron apoyo económico para proyectos de investigación, de atención a personas  migrantes</t>
  </si>
  <si>
    <t xml:space="preserve">(Número de OSC beneficiarias por el programa social/Número de proyectos inscritos por OSC al programa social)*100                                                                                                                                                                                                    </t>
  </si>
  <si>
    <t>'Porcentaje de personas huéspedes, migrantes y sus familias que acceden al programa social en su componente de Gestión Social</t>
  </si>
  <si>
    <t xml:space="preserve">Componente: Gestión Social a Huéspedes, Migrantes y sus Familias </t>
  </si>
  <si>
    <t>(Número de personas huéspedes, migrantes y sus famamilias beneficiadas /Número  de personas huéspedes, migrantes y sus familias que solicitaron apoyo para Gestión Social)*100</t>
  </si>
  <si>
    <t xml:space="preserve">'Variación porcentual de atenciones vía telefónica </t>
  </si>
  <si>
    <t xml:space="preserve">Componente: Información y Orientación vía telefónica a la población migrante </t>
  </si>
  <si>
    <t xml:space="preserve">(Número de atenciones vía telefónica en T/Número de atenciones vía telefónica en T-1) </t>
  </si>
  <si>
    <t>Atenciones Telefonicas</t>
  </si>
  <si>
    <t xml:space="preserve">Porcentaje de proyectos productivos de personas huéspedes, migrantes y sus familias beneficiados </t>
  </si>
  <si>
    <t xml:space="preserve">Componente: Proyectos Productivos para Migrantes y Familiares </t>
  </si>
  <si>
    <t>(Número de proyectos productivos de personas huéspedes y migrantes beneficiados/Número de proyectos productivos  de personas huéspedes y migrantes inscritos)*100</t>
  </si>
  <si>
    <t>Proyectos</t>
  </si>
  <si>
    <t>Porcentaje de Servicios otorgados en la Dirección de Atención a Huéspedes, Migrantes y sus Familias                                                                                                                                                                                                                    Porcentaje de canalizaciones a diferentes instituciones del Gobierno del Distrito Federal y OSC                                                                                                                                                                                                                                    Porcentaje de personas satisfechas</t>
  </si>
  <si>
    <t xml:space="preserve"> 1) Se atiende a los Huéspedes, Migrantes y sus familias en la Dirección de Atención a huéspedes, Migrantes y sus Familias.                                                                                                                                                                      2) Se canaliza a Migrantes, Huéspedes y sus Familias a diferentes instituciones del Gobierno del Distrito Federal, OSC, y otras instituciones que ofrecen servicios diversos.                                                                                                3) Se implementa encuensta de satisfacción a los usuarios.</t>
  </si>
  <si>
    <t>Actividades</t>
  </si>
  <si>
    <t xml:space="preserve">(Total de beneficiarios del programa social/Total de servicios otorgados)100                                                                                                                                                                                                                                                                               (Total de canalizaciones concluidas/Total de personas canalizadas a diferentes organizaciones y dependencias)*100                                                                                                                                                                                                     (Total de personas satisfechas con los servicios recibidos/Total de personas atendida)*100 </t>
  </si>
  <si>
    <t>Calidad</t>
  </si>
  <si>
    <t>832 canalizaciones</t>
  </si>
  <si>
    <t xml:space="preserve">PROGRAMA PRESUPUESTARIO O FONDO DEL RAMO GENERAL 33: PROGRAMA DE EQUIDAD PARA LA MUJER RURAL, INDÍGENA, HUÉSPED Y MIGRANTE, COMPONENTE IMPULSO A LA MUJER HUÉSPED Y MIGRANTE  </t>
  </si>
  <si>
    <t>Nombre del Indicador
(5)</t>
  </si>
  <si>
    <t>Objetivo
(6)</t>
  </si>
  <si>
    <t>Nivel del Objetivo
(7)</t>
  </si>
  <si>
    <t>Tipo de Indicador
(8)</t>
  </si>
  <si>
    <t>Método de Cálculo
(9)</t>
  </si>
  <si>
    <t>Dimensión a Medir
(10)</t>
  </si>
  <si>
    <t>Frecuencia de Medición
(11)</t>
  </si>
  <si>
    <t>Unidad de Medida
(12)</t>
  </si>
  <si>
    <t>Línea Base
(13)</t>
  </si>
  <si>
    <t>Meta Programada al Periodo 
(14)</t>
  </si>
  <si>
    <t>Meta Alcanzada al Periodo
(15)</t>
  </si>
  <si>
    <t>Tasa de Variación de Proyectos productivos de mujeres migrantes y sus familias financiados</t>
  </si>
  <si>
    <t>Estrategico</t>
  </si>
  <si>
    <t>(Número de Proyectos Productivos para mujeres financiados en T/Número de Proyectos Productivos para mujeres financiados en T-1)</t>
  </si>
  <si>
    <t>Porcentaje de proyectos productivos impulsados por grupos de mujeres huéspedes, migrantes y sus familias beneficiados</t>
  </si>
  <si>
    <t>Las mujeres huéspedes, migrantes sus familias que habitan y/o transitan en la Ciudad de México desarrollan proyectos productivos.</t>
  </si>
  <si>
    <t>(Número de proyectos Productivos beneficiados/Número de Proyectos Productivos ingresados)*100</t>
  </si>
  <si>
    <t>Porcentaje de Proyectos Productivos de mujeres autorizados</t>
  </si>
  <si>
    <t>Apoyo para la implementación de proyectos productivos para mujeres huéspedes, migrantes y sus familias que habitan y/o transitan en la Ciudad de México (Impulso a la Mujer Huésped y Migrante)</t>
  </si>
  <si>
    <t>(Total de proyectos Productivos de mujeres recibidos/Total de Proyectos Productivos de mujeres autorizados)*100</t>
  </si>
  <si>
    <t>Porcentaje de proyectos de organizaciones sin fines de lucro</t>
  </si>
  <si>
    <t>Apoyos para organizaciones sin fines de lucro (Impulso a la Mujer Huésped y Migrante)</t>
  </si>
  <si>
    <t>(Número total de proyectos de OSC financiados/Número total de proyectos de OSC ingresados)*100</t>
  </si>
  <si>
    <t>Porcentaje de Proyectos Productivos aprobados</t>
  </si>
  <si>
    <t>2.Recepcionar y aprobar las solicitudes de los proyectos productivos</t>
  </si>
  <si>
    <t>(Total de proyectos Productivos de mujeres ingresados a la ventanilla no.6/Total de Proyectos Productivos de mujeres aprobados)*100</t>
  </si>
  <si>
    <t>Porcentaje de proyectos productivos operando</t>
  </si>
  <si>
    <t>3. Implementar un mecanismo de seguimiento a los proyectos productivos.</t>
  </si>
  <si>
    <t>(Número de proyectos productivos aprobados/número de proyectos productivos que continúan operando)</t>
  </si>
  <si>
    <t>Porcentaje de personas satisfechas</t>
  </si>
  <si>
    <t>4.Aplicar encuesta de satisfacción a las beneficiarias</t>
  </si>
  <si>
    <t>(Total de personas atendidas/Total de personas satisfechas con el servicio(s) recibido(s))*100</t>
  </si>
  <si>
    <t>Lograr la disminución de la brecha de desigualdad económica a través de proyectos productivos impulsados por mujeres huéspedes, migrantes y sus familias en situación de vulnerabilidad</t>
  </si>
  <si>
    <r>
      <t>Objetivo:</t>
    </r>
    <r>
      <rPr>
        <sz val="9"/>
        <rFont val="Gotham Rounded Book"/>
      </rPr>
      <t xml:space="preserve"> Contribuir a minimizar la brecha de género a partir de acciones afirmativas que permitan una mejora en la calidad de vida de las mujeres indígenas, rurales, huéspedes y migrantes</t>
    </r>
  </si>
  <si>
    <t>A) La variación presentada se encuentra vinculada a procesos de entrega documental de las personas beneficiarias, así como a la suspensión de actividades los últimos ocho días hábiles de septiembre.</t>
  </si>
  <si>
    <t>A) La variación reportada se vincula con lo establecido en el Anexo Técnico de Ejecución 2017 y el Convenio de Colaboración para la Desarrollo Rural Sustentable 2013-2018 firmado entre la federación y el gobierno local, que establecieron un incremento de ayudas en este rubro.</t>
  </si>
  <si>
    <t>A) La variación reportada se vincula a los resultados obtenidos en la aplicación de las Reglas de Operación, ya que conforme a la dictaminación se obtuvieron mayores resultados.</t>
  </si>
  <si>
    <t xml:space="preserve">Programa Sanidad e Inocuidad Alimentaria: 
APORTACIÓN FEDERAL para la realización de los proyectos del  PROGRAMA DE SANIDAD E INOCUIDAD AGROALIMENTARIA, dar cumplimiento al Convenio de Coordinación para el Desarrollo Rural Sustentable 2015-2018 suscrito el 25 de febrero de 2015, así como el Anexo Técnico de Ejecución 2017  suscrito en febrero de 2017 entre el Poder Ejecutivo Federal  a través de la Secretaría de Agricultura, Ganadería, Desarrollo Rural, Pesca y Alimentación (SAGARPA) y por otra parte el Gobierno del Distrito Federal, representado por la Secretaría de Desarrollo Rural y Equidad para las Comunidades (SEDEREC), estableciendo las bases de coordinación y cooperación con el fin de llevar a cabo proyectos, estrategias y acciones conjuntas para el desarrollo rural sustentable, en materia de Sanidad Federalizada, bajo el concepto de apoyo a sanidad vegetal, en donde se brindaron recursos para el desarrollo de cuatro proyectos:
Campaña contra malezas reglamentadas
Manejo fitosanitario de nopal
Manejo fitosanitario de hortalizas
Emergencias fitosanitarias
Adicionalmente se proporcionaron los recursos para los conceptos de apoyo de vigilancia epidemiológica en sanidad vegetal, con dos proyectos: trampeo preventivo de moscas exóticas de la fruta y programa de vigilancia epidemiológica; así como el proyecto de incentivo de inocuidad agrícola.
Programa de Concurrencia con las Entidades Federativas:
No se realizaron acciones
Programa de Apoyo a Pequeños Productores:
Aportación federal para la realización de los proyectos del componente Extensionismo, Desarrollo de Capacitdades y Asociatividad Productiva, para dar cumplimiento al Convenio de Coordinación para el Desarrollo Rural Sustentable 2015-2018 suscrito el 25 de febrero de 2015, así como el Anexo Técnico de Ejecución 2017, suscrito en febrero de 2017, entre el Poder Ejecutivo Federal  a través de la Secretaría de Agricultura, Ganadería, Desarrollo Rural, Pesca y Alimentación (SAGARPA) y por otra parte el Gobierno de la Ciudad de México, representado por la Secretaría de Desarrollo Rural y Equidad para las Comunidades (SEDEREC), estableciendo las bases de coordinación y cooperación con el fin de llevar a cabo proyectos, estrategias y acciones conjuntas para el desarrollo rural sustentable, en materia de extensionismo, a través de ayudas para 28 personas que brindaran servicios de innovación y extensión a personas productoras.
No se realizaron acciones para el componente de Infraestructura Productiva para el Aprovechamiento Sustentable del Suelo y Agua.
Sistema Nacional de Información para el Desarrollo Rural Sustentable (SNIDRUS)
Aportación federal para la realización de los proyectos del componente Información Estadística y Estudios para dar cumplimiento al Convenio de Coordinación para el Desarrollo Rural Sustentable 2015-2018 suscrito el 25 de febrero de 2015, así como el Anexo Técnico de Ejecución 2017, suscrito en febrero de 2017, entre el Poder Ejecutivo Federal  a través de la Secretaría de Agricultura, Ganadería, Desarrollo Rural, Pesca y Alimentación (SAGARPA) y por otra parte el Gobierno de la Ciudad de México, representado por la Secretaría de Desarrollo Rural y Equidad para las Comunidades (SEDEREC), estableciendo las bases de coordinación y cooperación con el fin de llevar a cabo proyectos, estrategias y acciones conjuntas para el desarrollo rural sustentable, en materia de información estadística y geográfica.
</t>
  </si>
  <si>
    <t xml:space="preserve">Los recursos concurrentes con la federación fueron depositados y radicados en la cuenta de CI. Banco, sin embargo aún no se han registrado los pagos para ayudas sociales </t>
  </si>
  <si>
    <r>
      <rPr>
        <b/>
        <sz val="10"/>
        <rFont val="Gotham Rounded Book"/>
      </rPr>
      <t>Objetivo:</t>
    </r>
    <r>
      <rPr>
        <sz val="10"/>
        <rFont val="Gotham Rounded Book"/>
        <family val="3"/>
      </rPr>
      <t xml:space="preserve"> Contribuir al empoderamiento económico y personal de las mujeres habitantes de las zonas rurales de la Ciudad de México, a través de ayudas económicas y capacitación.</t>
    </r>
  </si>
  <si>
    <r>
      <rPr>
        <b/>
        <sz val="10"/>
        <rFont val="Gotham Rounded Book"/>
      </rPr>
      <t>Acciones Realizadas:</t>
    </r>
    <r>
      <rPr>
        <sz val="10"/>
        <rFont val="Gotham Rounded Book"/>
        <family val="3"/>
      </rPr>
      <t xml:space="preserve">  Se brindaron ayudas para la realización de capacitaciones en materia de género y capacitación técnica.</t>
    </r>
  </si>
  <si>
    <r>
      <t xml:space="preserve">Objetivo:  </t>
    </r>
    <r>
      <rPr>
        <sz val="9"/>
        <rFont val="Gotham Rounded Book"/>
      </rPr>
      <t>Otorgar ayudas por contingencias climatológicas o desastres naturales que contribuyan a mitigar el impacto negativo en las unidades de producción de las personas productoras en la zona rural de la Ciudad de México.</t>
    </r>
  </si>
  <si>
    <r>
      <t xml:space="preserve">Acciones Realizadas:  </t>
    </r>
    <r>
      <rPr>
        <sz val="9"/>
        <rFont val="Gotham Rounded Book"/>
      </rPr>
      <t>No se realizaron acciones</t>
    </r>
  </si>
  <si>
    <r>
      <t xml:space="preserve">Acciones Realizadas:   </t>
    </r>
    <r>
      <rPr>
        <sz val="9"/>
        <rFont val="Gotham Rounded Book"/>
      </rPr>
      <t>Se brindaron ayudas para la realización de campañas en materia fitosanitaria</t>
    </r>
  </si>
  <si>
    <r>
      <t>Objetivo</t>
    </r>
    <r>
      <rPr>
        <sz val="8"/>
        <rFont val="Gotham Rounded Book"/>
        <family val="3"/>
      </rPr>
      <t>: Proporcionar ayudas para que instancias gubernamentales federales especializadas realicen proyectos enfocados en la sanidad e inocuidad agropecuaria en la Ciudad de México.</t>
    </r>
  </si>
  <si>
    <r>
      <t xml:space="preserve">Objetivo: </t>
    </r>
    <r>
      <rPr>
        <sz val="9"/>
        <rFont val="Gotham Rounded Book"/>
        <family val="3"/>
      </rPr>
      <t xml:space="preserve"> Brindar ayudas para la capacitación especializada de las personas productoras en la Ciudad de México para elevar la calidad, cantidad, de los productos a través de mejores prácticas y ecotécnias.  Así como proporcionar ayudas enfocados a información, difusión, monitoreo y seguimiento de las actividades operativas del Programa.</t>
    </r>
  </si>
  <si>
    <r>
      <t xml:space="preserve">Acciones Realizadas: </t>
    </r>
    <r>
      <rPr>
        <sz val="9"/>
        <rFont val="Gotham Rounded Book"/>
      </rPr>
      <t xml:space="preserve">Se entregaron ayudas para actividades de monitoreo, difusión y seguimiento de las actividades operativas del Programa. </t>
    </r>
  </si>
  <si>
    <r>
      <t xml:space="preserve">Objetivo: </t>
    </r>
    <r>
      <rPr>
        <sz val="9"/>
        <rFont val="Gotham Rounded Book"/>
      </rPr>
      <t>Se brindan ayudas para que profesionistas en materia agrícola, pecuaria y en desarrollo rural brinden servicios de extensionismo a las unidades de producción ubicadas en la zona rural de la Ciudad de México.</t>
    </r>
  </si>
  <si>
    <r>
      <t xml:space="preserve">Acciones Realizadas: </t>
    </r>
    <r>
      <rPr>
        <sz val="8"/>
        <rFont val="Gotham Rounded Book"/>
        <family val="3"/>
      </rPr>
      <t xml:space="preserve"> Se brindaron ayudas para que 28 profesionistas brinden servicios de extensionismo a unidades de producción en la zona rural de la Ciudad de México.</t>
    </r>
  </si>
  <si>
    <r>
      <t xml:space="preserve">Objetivo: </t>
    </r>
    <r>
      <rPr>
        <sz val="9"/>
        <rFont val="Gotham Rounded Book"/>
      </rPr>
      <t>Se brindan ayudas para que grupos de personas productoras realicen proyectos enfocados en la mejora del riego agrícola.</t>
    </r>
  </si>
  <si>
    <t>• Promover acciones de información, difusión, monitores y seguimiento a las actividades operativas del Programa</t>
  </si>
  <si>
    <r>
      <t xml:space="preserve">Objetivo:  </t>
    </r>
    <r>
      <rPr>
        <sz val="9"/>
        <rFont val="Gotham Rounded Book"/>
        <family val="3"/>
      </rPr>
      <t>Contribuir a conservar e impulsar el desarrollo agrícola, mediante ayudas a los cultivos nativos en actividades como siembra, cosecha, poscosecha, transformación e industrialización.</t>
    </r>
  </si>
  <si>
    <r>
      <t xml:space="preserve">Objetivo:  </t>
    </r>
    <r>
      <rPr>
        <sz val="9"/>
        <rFont val="Gotham Rounded Book"/>
      </rPr>
      <t>Se brindan ayudas para contribuir a la conservación, uso y manejo sustentable de suelo, agua y vegetación utilizados en la producción agropecuaria de la Ciudad de México.</t>
    </r>
  </si>
  <si>
    <r>
      <t xml:space="preserve">Objetivo:  </t>
    </r>
    <r>
      <rPr>
        <sz val="9"/>
        <rFont val="Gotham Rounded Book"/>
      </rPr>
      <t xml:space="preserve">Se brindan ayudas para la mejora, especialización, consolidación y/o crecimiento de las unidades de producción acuícolas y agropecuarias. </t>
    </r>
  </si>
  <si>
    <r>
      <t xml:space="preserve">Objetivo: </t>
    </r>
    <r>
      <rPr>
        <sz val="9"/>
        <rFont val="Gotham Rounded Book"/>
      </rPr>
      <t>Fomentar e impulsar el desarrollo agropecuario mediante apoyos a proyectos de producción agrícola, pecuaria, piscícola, transformación e industrialización de productos agropecuarios, mediante la aplicación de mejores prácticas o innovaciones tecnológicas y empleo rural. Promover acciones de información, difusión, monitores y seguimiento a las actividades operativas del Programa</t>
    </r>
  </si>
  <si>
    <r>
      <t xml:space="preserve">Acciones Realizadas: </t>
    </r>
    <r>
      <rPr>
        <sz val="9"/>
        <rFont val="Gotham Rounded Book"/>
      </rPr>
      <t>Se brindaron 29 ayudas para acciones de información, difusión, monitoreo y seguimiento a las actividades operativas del Programa, a personas que participaron en la difusión de las Reglas de Operación y las Convocatorias publicadas en las GOCDMX del 31 de enero y 22 de marzo de 2017, así como en las pláticas informativas realizadas en los Centros Regionales a las que acudieron 2810 personas. Además participaron en la apertura y cierre de ventanillas, entre marzo y abril, así como la revisión de documentación y de unidades de producción. Se brindaron 167 ayudas en especie a personas para incentivar la producción pecuaria-ovina</t>
    </r>
  </si>
  <si>
    <r>
      <t>Objetivo:</t>
    </r>
    <r>
      <rPr>
        <sz val="9"/>
        <rFont val="Gotham Rounded Book"/>
      </rPr>
      <t xml:space="preserve"> Realizar acciones para la creación de información y/o estadística detallada de las personas productoras, las actividades agrícolas, pecuarias y acuícolas y las unidades de producción en la zona rural de la Ciudad de México</t>
    </r>
  </si>
  <si>
    <r>
      <t xml:space="preserve">Acciones Realizadas: </t>
    </r>
    <r>
      <rPr>
        <sz val="9"/>
        <rFont val="Gotham Rounded Book"/>
      </rPr>
      <t xml:space="preserve"> Se brindaron ayudas para la generación de información estadística y geográfica.</t>
    </r>
  </si>
  <si>
    <t>• Realizar acciones de formación, difusión, monitoreo y seguimiento a las actividades operativas del Programa.</t>
  </si>
  <si>
    <r>
      <rPr>
        <b/>
        <sz val="9"/>
        <rFont val="Gotham Rounded Book"/>
      </rPr>
      <t>Objetivo:</t>
    </r>
    <r>
      <rPr>
        <sz val="9"/>
        <rFont val="Gotham Rounded Book"/>
      </rPr>
      <t xml:space="preserve">  Promover y Fomentar la comercialización de productos rurales, alimentarios y artesanales a través de apoyos para los procesos mercadológicos</t>
    </r>
  </si>
  <si>
    <r>
      <rPr>
        <b/>
        <sz val="10"/>
        <rFont val="Gotham Rounded Book"/>
      </rPr>
      <t>Acciones Realizadas:</t>
    </r>
    <r>
      <rPr>
        <sz val="10"/>
        <rFont val="Gotham Rounded Book"/>
        <family val="3"/>
      </rPr>
      <t xml:space="preserve"> Se entregaron ayudas para actividades de formación, difusión, monitoreo y seguimiento de las actividades operativas del programa</t>
    </r>
  </si>
  <si>
    <r>
      <rPr>
        <b/>
        <sz val="9"/>
        <rFont val="Gotham Rounded Book"/>
      </rPr>
      <t>Objetivo</t>
    </r>
    <r>
      <rPr>
        <sz val="9"/>
        <rFont val="Gotham Rounded Book"/>
      </rPr>
      <t>:  • Promover la producción y comercialización agropecuaria y artesanal, a través de Ferias, Expos y Eventos principalmente de productos tradicionales; Realizar acciones de formación, difusión, monitoreo y seguimiento a las actividades operativas del Programa.</t>
    </r>
  </si>
  <si>
    <r>
      <rPr>
        <b/>
        <sz val="9"/>
        <rFont val="Gotham Rounded Book"/>
      </rPr>
      <t xml:space="preserve">Acciones Realizadas:  </t>
    </r>
    <r>
      <rPr>
        <sz val="9"/>
        <rFont val="Gotham Rounded Book"/>
      </rPr>
      <t>Se entregaron ayudas para actividades de formación, difusión, monitoreo y seguimiento de las actividades operativas del programa</t>
    </r>
  </si>
  <si>
    <r>
      <t xml:space="preserve">Objetivo:  </t>
    </r>
    <r>
      <rPr>
        <sz val="9"/>
        <rFont val="Gotham Rounded Book"/>
      </rPr>
      <t xml:space="preserve">Brindar ayudas para contribuir a la especialización de la producción de hortalizas </t>
    </r>
  </si>
  <si>
    <r>
      <rPr>
        <b/>
        <sz val="10"/>
        <rFont val="Gotham Rounded Book"/>
      </rPr>
      <t xml:space="preserve">Objetivo: </t>
    </r>
    <r>
      <rPr>
        <sz val="10"/>
        <rFont val="Gotham Rounded Book"/>
        <family val="3"/>
      </rPr>
      <t>Brindar ayudas para contribuir a la recuperación de suelos sin utilizar en la zona rural de la Ciudad de México, con el objeto preferentemente de incrementar las superficies cultivables</t>
    </r>
  </si>
  <si>
    <r>
      <t xml:space="preserve">Objetivo: </t>
    </r>
    <r>
      <rPr>
        <sz val="9"/>
        <rFont val="Gotham Rounded Book"/>
      </rPr>
      <t xml:space="preserve"> Favorecer la implementación de acciones para aumentar el consumo local y la gastronomía tradicional en las 16 delegaciones, con productos agroalimentarios cultivados y transformados en la Ciudad de México. </t>
    </r>
  </si>
  <si>
    <r>
      <t xml:space="preserve">Acciones Realizadas: </t>
    </r>
    <r>
      <rPr>
        <sz val="9"/>
        <rFont val="Gotham Rounded Book"/>
      </rPr>
      <t xml:space="preserve"> Se llevó a cabo la Expo venta en el zócalo capitalino consume local, beneficiando directamente a 613 unidades de producción y la feria de la fruta consume local beneficiando directamente a 33 unidades de producción</t>
    </r>
  </si>
  <si>
    <t>Porcentaje del territorio estatal conservado libre de las moscas de la fruta</t>
  </si>
  <si>
    <t>Contribuir a promover mayor certidumbre en la actividad agroalimentaria mediante el fortalecimiento de la sanidad e inocuidad a través de la conservación y mejora de los estatus sanitarios para la competitividad del sector agropecuario, acuícola y pesquero</t>
  </si>
  <si>
    <t>Estratégico</t>
  </si>
  <si>
    <t>(Superficie conservada libre de la moscas de la fruta/ Territorio estatal)*100</t>
  </si>
  <si>
    <t>Anual</t>
  </si>
  <si>
    <t>Porcentaje</t>
  </si>
  <si>
    <t>Tasa de variación en la atención de unidades productivas para la implementación de los sistemas de reducción de riesgos de contaminación y buenas prácticas a través de los organismos auxiliares.</t>
  </si>
  <si>
    <t>Municipios, zonas o regiones agropecuarias, donde se combaten plagas y enfermedades que afectan la agricultura, ganaderia, conservan o mejoran el estatus sanitario. Unidades de producción agropecuaria,  aplican medidas y/o sistemas de recucción de riesgos de contaminación que favorecen la inocuidad de los alimentos.</t>
  </si>
  <si>
    <t>((Número de unidades de producción primaria atendidas en el año tn / Número de unidades de producción primaria atendidas en año tn-1) -1) *100.</t>
  </si>
  <si>
    <t>Tasa de variación porcentual</t>
  </si>
  <si>
    <t>Porcentaje de proyectos ejecutados conforme al Programa de Trabajo.</t>
  </si>
  <si>
    <t xml:space="preserve">
Campañas fitosanitarias, en plagas reglamentadas y enfermedades de importancia económica presentes en el estado realizadas.
</t>
  </si>
  <si>
    <t>Componentes</t>
  </si>
  <si>
    <t>Gestión</t>
  </si>
  <si>
    <t>(Número de proyectos ejecutados en tiempo y forma / Número de proyectos validados ) * 100</t>
  </si>
  <si>
    <t>Semestral</t>
  </si>
  <si>
    <t>Porcentaje de programas de trabajo validados oportunamente.</t>
  </si>
  <si>
    <t xml:space="preserve">Validación de programas de trabajo de vigilancia epidemiológica fitozoosanitaria, acuícolas y pesquera en plagas y enfermedades exóticas. </t>
  </si>
  <si>
    <t>(Número de programas de trabajo validados oportunamente / Número de programas de trabajo a validar ) *100</t>
  </si>
  <si>
    <t>Trimestral</t>
  </si>
  <si>
    <t xml:space="preserve">PROGRAMA PRESUPUESTARIO O FONDO DEL RAMO GENERAL 33:   (3)S030 PROGRAMA DE DESARROLLO AGROPECUARIO Y RURAL
                         ACCIONES ENFOCADAS AL SOPORTE AGROPECUARIO Y ACUÍCOLA
</t>
  </si>
  <si>
    <t>FUENTE DE FINANCIAMIENTO: 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</si>
  <si>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Porcentaje de productores que manifiestan haber obtenido mayor productividad o ingresos al aplicar los servicios profesionales de extensión e innovación rural</t>
  </si>
  <si>
    <t>Servicios profesionales de extensión e innovación rural proporcionados a productores marginados y de  bajos ingresos</t>
  </si>
  <si>
    <t>[(Numero de productores rurales  con servicios profesionales de extensión e innovación rural autorizados)/(Numero de productores rurales  con servicios profesionales de extensión e innovación rural solicitados) *100</t>
  </si>
  <si>
    <t>Eficiencia</t>
  </si>
  <si>
    <t xml:space="preserve">Porcentaje de productores beneficiarios con los servicios profesionales de extensión e innovación rural </t>
  </si>
  <si>
    <t>Productores rurales y pesqueros que se benefician con los servicios profesionales de extensión e innovación rural.</t>
  </si>
  <si>
    <t xml:space="preserve">[(Numero beneficiarios con servicios profesionales de extensión e innovación rural autorizados)/(Numero de beneficiarios con servicios profesionales de extensión e innovación rural solicitados)*100 </t>
  </si>
  <si>
    <t>1. Porcentaje de Comités sistemas producto agrícolas profesionalizados
2. Porcentaje de Comités sistemas producto pecuario apoyados</t>
  </si>
  <si>
    <t xml:space="preserve">1. Incentivos económicos otorgados a los Comités Sistemas Producto para mejorar su profesionalización
2. Incentivos económicos otorgados a los Comités Sistemas Producto Pecuario
</t>
  </si>
  <si>
    <t xml:space="preserve">1. (Numero de solicitudes aprobadas de los Comités Sistemas Producto Estatales/total de proyectos solicitados)*100                               2.(Numero de solicitudes aprobadas de los Comités Sistemas Producto Estatales/total de proyectos solicitados)*100                                                                    </t>
  </si>
  <si>
    <t xml:space="preserve">A1.1. Difusión del programa (página web)
A1.2. Publicación de beneficiarios del Programa
</t>
  </si>
  <si>
    <t xml:space="preserve">A1.1. Disfusión del programa
A1.2. Publicación de beneficiarios del Programa
</t>
  </si>
  <si>
    <t>A.1.1 (Número de acciones de difusión en el año en ejercicio/ Número de acciones de difusión realizadas en el año anterior)*100      A.1.2 (Número de publicaciones realizadas)/ Número de publicaciones programadas)*100</t>
  </si>
  <si>
    <t>Número</t>
  </si>
  <si>
    <t>0
1</t>
  </si>
  <si>
    <t>PROGRAMA PRESUPUESTARIO O FONDO DEL RAMO GENERAL 33:   (3)S030 PROGRAMA DE DESARROLLO AGROPECUARIO Y RURAL
                         ACCIONES PARA FORTALECER LA INFRAESTRUCTURA HIDROAGRÍCOLA</t>
  </si>
  <si>
    <t>FUENTE DE FINANCIAMIENTO: (4) RECURSOS FISCALES</t>
  </si>
  <si>
    <t>Población Rural de las Delegaciones Tláhuac, Milpa Alta y Xochimilco beneficiadas con sistema de riego Agrícola</t>
  </si>
  <si>
    <t>Eficientar el uso de agua agrícola</t>
  </si>
  <si>
    <t>Población Beneficiada al año * 100 / Poblaciòn total en el Proyecto.</t>
  </si>
  <si>
    <t>Porcentaje de avance</t>
  </si>
  <si>
    <t>Establecer Infraestructura Hidroagrícola</t>
  </si>
  <si>
    <t>(Total instalado de lineas en t / total de la red (lineas) instaladas.) *100</t>
  </si>
  <si>
    <t>Porcentaje de problación beneficiada por delegación</t>
  </si>
  <si>
    <t>Proyectos a aprobar para el ejercicio 2016 y continuación de actividades vinculadas</t>
  </si>
  <si>
    <t>(Población beneficiada con las obras en la delegación N/Población total beneficiada)*100</t>
  </si>
  <si>
    <t>Número de proyectos aprobados</t>
  </si>
  <si>
    <t>1.- Los proyectos estan en proceso de Licitación y falllo.
2.- Operación de los Módulos de Rebombeo "Paso del Toro" y "Tequesquite"</t>
  </si>
  <si>
    <t>En proceso de dictaminación de los Proyectos</t>
  </si>
  <si>
    <t>NA</t>
  </si>
  <si>
    <t>PROGRAMA PRESUPUESTARIO O FONDO DEL RAMO GENERAL 33:   S030 PROGRAMA DE DESARROLLO AGROPECUARIO Y RURAL
                         ACCIONES PARA LA PRESERVACIÓN DE CULTIVOS NATIVOS</t>
  </si>
  <si>
    <t>Proporción de productores ayudados, respecto de solicitudes de productores recepcionadas</t>
  </si>
  <si>
    <t>Consolidar la producción, transformación y comercialización de los cultivos nativos en la Ciudad de México mediante el otorgamiento de ayudas a productores</t>
  </si>
  <si>
    <t>(Total de Proyectos aprobados/ Total de proyectos recepcionados)*100</t>
  </si>
  <si>
    <t>Proporción de producción, transformación y comercialización de cultivos nativos de los productores ayudados respecto al indice de produccion de las solicitudes recepcionadas</t>
  </si>
  <si>
    <t>Ayudar a la producción, transformación y comercialización de cultivos nativos en la Ciudad de México</t>
  </si>
  <si>
    <t>Proporción de producción transformacion  y comercialización de productores apoyados*100/ Proporción de producción, transformación y comercialización de proyectos recepcionados</t>
  </si>
  <si>
    <t>Proporción de productores ayudados por el programa para produccion primaria. Proporcion de productores apoyadas por el programa para transformación</t>
  </si>
  <si>
    <t>Ayudas para impulsar la producción primaria (labores culturales, labranza de conservación, producción orgánica) en la Ciudad de México incrementadas.  Apoyos a proyectos de trasformación de cultivos nativos y sus derivados en la Ciudad de México incrementados</t>
  </si>
  <si>
    <t>(Total de Proyectos aprobados para produccion primaria *100 / Total de proyectos recepcionados)
(Total de Proyectos aprobados por el Subcomité para transformacion*100/Total de proyectos recepcionados)</t>
  </si>
  <si>
    <t>60
10</t>
  </si>
  <si>
    <t xml:space="preserve">Tasa de variación de productores atendidos con respecto al año anterior. </t>
  </si>
  <si>
    <t xml:space="preserve">Difusión del Componente. Apertura de ventanilla y recepción de proyectos productivos del componente. Atención a los productores </t>
  </si>
  <si>
    <t xml:space="preserve">((Total de productores atendidos al t/Total de productores atendidos al t-1) -1)*100           </t>
  </si>
  <si>
    <t>Porcentaje de variación</t>
  </si>
  <si>
    <t>PROGRAMA PRESUPUESTARIO O FONDO DEL RAMO GENERAL 33:  030 PROGRAMA DE DESARROLLO AGROPECUARIO Y RURAL
                         ACCIONES PARA SUSTENTABILIDAD DE LOS RECURSOS NATURALES</t>
  </si>
  <si>
    <t>FUENTE DE FINANCIAMIENTO: 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</si>
  <si>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 Porcentaje de la superficie agropecuaria apoyada que muestra evidencia de conservación y/o mejoramiento de los recursos naturales</t>
  </si>
  <si>
    <t>Superficie agropecuaria apoyada que registra evidencia de conservación de los recursos naturales</t>
  </si>
  <si>
    <t>- (superficie agropecuaria que muestra evidencia de conservación y/o mejoramiento de los recursos naturales/total de superficie apoyada)*100</t>
  </si>
  <si>
    <t>- Porcentaje de hectáreas dedicadas a la actividad agropecuaria con prácticas y obras aplicadas para el aprovechamiento sustentable</t>
  </si>
  <si>
    <t>Superficie agropecuaria en la cual se ha iniciado su atención con obras y prácticas que propician un mejor aprovechamiento y la conservación del suelo, agua y vegetación.</t>
  </si>
  <si>
    <t>_ (hectáreas con obras y prácticas para el aprovechamiento sustentable del suelo, agua y vegetación/hectáreas que presentan algún grado de erosión)*100</t>
  </si>
  <si>
    <t>- Variación de hectáreas incorporadas al aprovechamiento sustentable del suelo y agua
- Variación en la capacidad de almacenamiento de agua</t>
  </si>
  <si>
    <t xml:space="preserve">
-Superficie agropecuaria en la cual se ha iniciado su atención con obras y prácticas que propician mejor aprovechamiento y conservación del suelo y agua.
-Obras realizadas que permitan la captación de agua y propicien su mejor aprovechamiento y la conservación y uso sustentable del suelo y de la misma agua. </t>
  </si>
  <si>
    <t xml:space="preserve"> ((hectáreas incorporadas al aprovechamiento sustentable del suelo y agua en el año)/(hectáreas incorporadas al aprovechamiento sustentable de suelo y agua)) * 100</t>
  </si>
  <si>
    <t>PROGRAMA PRESUPUESTARIO O FONDO DEL RAMO GENERAL 33:   S030 PROGRAMA DE DESARROLLO AGROPECUARIO Y RURAL
                         FOMENTO A LA INVERSIÓN EN EQUIPAMIENTO E INFRAESTRUCTURA</t>
  </si>
  <si>
    <t>FUENTE DE FINANCIAMIENTO:1B10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</si>
  <si>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Porcentaje de unidades económicas rurales, pesqueras y acuícolas apoyadas con activos incrementados</t>
  </si>
  <si>
    <t xml:space="preserve">Impulsar en coordinación con los gobiernos locales, la inversión en proyectos productivos o estratégicos; agrícolas, pecuarios, de pesca y acuícolas </t>
  </si>
  <si>
    <t>[(Número de unidades económicas rurales y acuícolas con apoyos pagados)/(Número total de unidades económicas rurales y acuícolas autorizados)]*100</t>
  </si>
  <si>
    <t>Porcentaje de unidades económicas rurales y acuícolas apoyadas con infraestructura productiva</t>
  </si>
  <si>
    <t>Establecer proyectos productivos o estratégicos  de impacto regional, local o estatal, agrícolas, pecuarios de pesca y acuícolas para el desarrollo de las actividades primarias</t>
  </si>
  <si>
    <t>[(Número de unidades económicas rurales y acuícolas con apoyos autorizados)/(Número total de unidades económicas rurales y acuícolas solicitados)]*100</t>
  </si>
  <si>
    <t>Porcentaje de unidades económicas rurales y acuícolas apoyadas con maquinaria y equipo</t>
  </si>
  <si>
    <t>Maquinaria y equipo disponible para proyectos rurales, pesqueros y acuícolas en las unidades económicas</t>
  </si>
  <si>
    <t xml:space="preserve">
(Número de unidades apoyadas con maquinaria y equipo/Número de unidades económicas rurales y acuícolas con apoyos autorizados)*100
</t>
  </si>
  <si>
    <t>Porcentaje de unidades económicas rurales y acuícolas apoyadas con Infraestructura
Porcentaje de unidades económicas rurales y acuícolas apoyadas con material genético</t>
  </si>
  <si>
    <t>Infraestructura disponible para proyectos rurales, pesqueros y acuícolas en las unidades económicas
Material genético mejorado disponible para proyectos rurales, pesqueros y acuícolas en las unidades económicas</t>
  </si>
  <si>
    <t>(Número de unidades apoyadas con Infraestructura/Número de unidades económicas rurales y acuícolas con apoyos autorizados)*100
(Número de unidades apoyadas con material genético/Número de unidades económicas rurales y acuícolas con apoyos autorizados)*100</t>
  </si>
  <si>
    <t>PROGRAMA PRESUPUESTARIO O FONDO DEL RAMO GENERAL 33:  S030 PROGRAMA DE DESARROLLO AGROPECUARIO Y RURAL
                         FOMENTO AL DESARROLLO DE LAS ACTIVIDADES AGROPECUARIAS Y AGROINDUSTRIAS</t>
  </si>
  <si>
    <t>Porcentaje de cumplimiento en entrega de ayudas</t>
  </si>
  <si>
    <t>Fomentar e impulsar el desarrollo agropecuario mediante ayudas a proyectos de cultivo y producción agrícola, pecuaria, piscícola, transformación e industrialización de productos agropecuarios.</t>
  </si>
  <si>
    <t>Número de ayudas entregadas/Número de ayudas programadas *100</t>
  </si>
  <si>
    <t>Porcentaje de ayudas aprobadas</t>
  </si>
  <si>
    <t>La población rural del Distrito Federal, cuenta con acceso a ayudas para proyectos de cultivo y producción agrícola, pecuaria, piscícola, transformación e industrialización de productos agropecuarios.</t>
  </si>
  <si>
    <t>(Número de ayudas entregadas/Número de solicitudes recibidas)*100</t>
  </si>
  <si>
    <t>Porcentaje de proyectos con calificación aprobatoria que recibieron recursos</t>
  </si>
  <si>
    <t xml:space="preserve">Población candidata a recibir ayudas de Fomento al Desarrollo de las Actividades Agropecuarias y Agroindustrias, en sus diferentes conceptos de apoyo: agrícola, pecuaria, piscícola, transformación e industrialización, innovación tecnológica y empleo rural. </t>
  </si>
  <si>
    <t>(Número de proyectos con calificación aprobatoria que obtuvieron recursos/Número de proyectos con calificación aprobatoria)*100</t>
  </si>
  <si>
    <t>Ayudas apoyadas.</t>
  </si>
  <si>
    <t xml:space="preserve">Publicación de Reglas de Operación, difusión, publicación de convocatoria, apertura de ventanilla, recepción de solicitudes, evaluación de solicitudes dictaminación, aprobación, publicación de resultados, pago de las ayudas.  </t>
  </si>
  <si>
    <t>(Número de proyectos con calificación aprobatoria/Número de proyectos recibidos)*100</t>
  </si>
  <si>
    <t>PROGRAMA PRESUPUESTARIO O FONDO DEL RAMO GENERAL 33:  S030 PROGRAMA DE DESARROLLO AGROPECUARIO Y RURAL
                         AYUDAS INTEGRALES A LA POBLACIÓN RURAL</t>
  </si>
  <si>
    <t>Porcentaje de ayudas para el desarrollo de las personas en las zonas rurales entregadas</t>
  </si>
  <si>
    <t>Apoyar a la población rural a través de diversas ayudas que contribuyan a la satisfacción de necesidades para su desarrollo personal, productivo y comercial</t>
  </si>
  <si>
    <t>(Número de ayudas "n" entregadas /Número de ayudas entregadas)*100</t>
  </si>
  <si>
    <t>La población de la zona rural en la Ciudad de México cuenta con ayudas que permitan mejorar su desarrollo personal y productivo</t>
  </si>
  <si>
    <t>(Número de ayudas positivas con recursos/Número de ayudas positivas)*100</t>
  </si>
  <si>
    <t>Porcentaje de ayudas por variante del componente</t>
  </si>
  <si>
    <t>Población candidata a recibir ayudas integrales</t>
  </si>
  <si>
    <t>(Número de ayudas aprobadas con recursos en la variante "n"/Total de ayudas recibidas en el componente)*100</t>
  </si>
  <si>
    <t>Ayudas apoyadas</t>
  </si>
  <si>
    <t>(Número de ayudas entregadas/Número de ayudas solicitadas)*100</t>
  </si>
  <si>
    <t>PROGRAMA PRESUPUESTARIO O FONDO DEL RAMO GENERAL 33:    S030 PROGRAMA DE DESARROLLO AGROPECUARIO Y RURAL
ACCIONES PARA LA PRODUCCIÓN DE HORTALIZAS</t>
  </si>
  <si>
    <t>Consolidar la producción, transformación de hortalizas en la Ciudad de México mediante el otorgamiento de ayudas a productores</t>
  </si>
  <si>
    <t>La población rural del Distrito Federal, cuenta con acceso a ayudas para proyectos de cultivo y producción de hortalizas</t>
  </si>
  <si>
    <t>Población candidata a recibir ayudas de producción de hortalizas</t>
  </si>
  <si>
    <t xml:space="preserve">Publicación de Reglas de Operación, difusión, publicación de lineamientos, apertura de ventanilla, recepción de solicitudes, evaluación de solicitudes dictaminación, aprobación, publicación de resultados, pago de las ayudas.  </t>
  </si>
  <si>
    <t>PROGRAMA PRESUPUESTARIO O FONDO DEL RAMO GENERAL 33:   S030 PROGRAMA DE DESARROLLO AGROPECUARIO Y RURAL
ACCIONES PARA LA RECUPERACIÓN DE SUELOS OCIOSOS EN LA ZONA RURAL DE LA CIUDAD DE MÉXICO</t>
  </si>
  <si>
    <t>Porcentaje  de hectáreas con zonificación agropecuaria establecidas en el Programa General de Ordenamiento Ecológico con producción en el año</t>
  </si>
  <si>
    <t>Contribuir a que la zona rural en la Ciudad de México mantenga su vocación agropecuaria</t>
  </si>
  <si>
    <t>(Superficie sembrada y/o con actividad pecuaria en t/Superficie con zonificación agropecuaria en la CDMX)*100</t>
  </si>
  <si>
    <t>Promedio de hectáreas recuperadas</t>
  </si>
  <si>
    <t>Contribuir a la recuperación de suelos ociosos en la zona rural de la Ciudad de México</t>
  </si>
  <si>
    <t>Número de hectáreas beneficiadas/Número de ayudas entregadas)</t>
  </si>
  <si>
    <t>La población rural del Distrito Federal, cuenta con acceso a ayudas para proyectos de recuperación de suelos ociosos</t>
  </si>
  <si>
    <t>Porcentaje de mujeres que encabezan unidades de producción en las delegaciones rurales Ciudad de México</t>
  </si>
  <si>
    <t>Contribuir a la autonomía económica de las mujeres de las zonas rurales en la Ciudad de México a través de la mejora del acceso a recursos y servicios de capacitación</t>
  </si>
  <si>
    <t>(Número de unidades de producción encabezadas por mujeres en las delegaciones rurales de la Ciudad de México/Número de unidades de producción en las delegaciones rurales de la Ciudad de México)*100</t>
  </si>
  <si>
    <t>Diez años</t>
  </si>
  <si>
    <t>Porcentaje/unidades de producción</t>
  </si>
  <si>
    <t>Porcentaje de variación de ayudas a mujeres productoras de la zona rural</t>
  </si>
  <si>
    <t>Las mujeres productoras de las zonas rurales de la Ciudad de México ejercen sus derechos económicos a través de los apoyos y capacitaciones que brinda el programa.</t>
  </si>
  <si>
    <t>((Número de ayudas mujeres productoras en t/Número de ayudas a mujeres productoras en t-1)-1)*100</t>
  </si>
  <si>
    <t>Porcentaje/ayudas a mujeres</t>
  </si>
  <si>
    <t>Porcentaje de convenios de colaboración firmados
Porcentaje de mujeres capacitadas y sensibilizadas</t>
  </si>
  <si>
    <t>Ayudas económicas a mujeres productoras entregadas
Capacitación y sensibilización con perspectiva de género efectuada</t>
  </si>
  <si>
    <t>(Número de convenios de colaboración firmados/Número de convenios de colaboración programados)*100
(Número de mujeres capacitadas y sensibilizadas/Número de mujeres programadas para capacitación)*100</t>
  </si>
  <si>
    <t>Porcentaje/convenios
Porcentaje/mujeres</t>
  </si>
  <si>
    <t>40
300</t>
  </si>
  <si>
    <t>Porcentaje de instrumentos normativos publicados
Porcentaje de proyectos aprobados</t>
  </si>
  <si>
    <t xml:space="preserve">Publicación de Reglas de Operación y Convocatoria
Dictaminación de proyectos
</t>
  </si>
  <si>
    <t>(Número de instrumentos normativos publicados/Número de instrumentos normativos programados)*100
(Número de proyectos aprobados para financiamiento/Número de proyectos dictaminados)*100</t>
  </si>
  <si>
    <t>100%
0</t>
  </si>
  <si>
    <t>1
0</t>
  </si>
  <si>
    <t>Programa Presupuestario o Fondo del Ramo General  33: (2) S030 PROGRAMA DE DESARROLLO AGROPECUARIO Y RURAL
                         ACCIONES DE APOYO A PRODUCTORES AFECTADOS POR CONTINGENCIAS CLIMATOLÓGICAS</t>
  </si>
  <si>
    <t>No. de productores beneficiarios</t>
  </si>
  <si>
    <t>Que el sector rural cuente con apoyos ante afectaciones por desastres naturales relevantes en las actividades agropecuarias, acuícola y pesquera</t>
  </si>
  <si>
    <t>No. de productores beneficiados</t>
  </si>
  <si>
    <t>Porcentaje de apoyos otorgados</t>
  </si>
  <si>
    <t>Brindar los apoyos a los productores agropecuarios que se vieron afectados por desatre naturales, se reicorporen a sus actividades productivas</t>
  </si>
  <si>
    <t xml:space="preserve">No. de apoyos cobrados/No. de apoyos autorizados *100  </t>
  </si>
  <si>
    <t>Porcentaje de superficies afectadas</t>
  </si>
  <si>
    <t>Cobertura por desatres Naturales perturbadores para la protección de los productores agropecuarios y pesqueros</t>
  </si>
  <si>
    <t>(Superficie afectada/superficie total*100)</t>
  </si>
  <si>
    <t>No. de productores registrados</t>
  </si>
  <si>
    <t>Elaboración del padrón de productores afectados</t>
  </si>
  <si>
    <t>No de productores registrados</t>
  </si>
  <si>
    <t>PROGRAMA PRESUPUESTARIO O FONDO DEL RAMO GENERAL 33:  S030 DESARROLLO AGROPECUARIO Y RURAL</t>
  </si>
  <si>
    <t xml:space="preserve">FUENTE DE FINANCIAMIENTO:  1B10 RECURSOS FISCALES-AGRICULTURA, GANADERÍA, DESARROLLO RURAL, PESCA Y ALIMENTACIÓN-DESARROLLO RURAL SUSTENTABLE ASÍ COMO AGROPECUARIO, ACUÍCOLA Y PESQUERO </t>
  </si>
  <si>
    <t>A) No se presenta variación</t>
  </si>
  <si>
    <t>10</t>
  </si>
  <si>
    <t>58</t>
  </si>
  <si>
    <t>28</t>
  </si>
  <si>
    <t>145</t>
  </si>
  <si>
    <t>307</t>
  </si>
  <si>
    <t>308</t>
  </si>
  <si>
    <t>54</t>
  </si>
  <si>
    <t>8</t>
  </si>
  <si>
    <t>200</t>
  </si>
  <si>
    <t>11</t>
  </si>
  <si>
    <t>7</t>
  </si>
  <si>
    <t>25</t>
  </si>
  <si>
    <t>646</t>
  </si>
  <si>
    <t xml:space="preserve"> La variación responde a los apoyos cancelados en las claves presupuestarias: 393552S027 11170 44191129, por un monto de 3894.00; 268 488 S026 11170 44191129, por un monto de 182,829.00;  124336 S026 11170 44191129 por un monto de 8670.00</t>
  </si>
  <si>
    <t>1361</t>
  </si>
  <si>
    <t>70</t>
  </si>
  <si>
    <t>158</t>
  </si>
  <si>
    <t>2925</t>
  </si>
  <si>
    <t>2600</t>
  </si>
  <si>
    <r>
      <t>352</t>
    </r>
    <r>
      <rPr>
        <vertAlign val="superscript"/>
        <sz val="9"/>
        <rFont val="Gotham Rounded Book"/>
      </rPr>
      <t>1/</t>
    </r>
  </si>
  <si>
    <t>584</t>
  </si>
  <si>
    <t xml:space="preserve">1/ Los avances físicos alcanzados aquí  reportados no son el resultado del ejercicio de los recursos, toda vez que estos han sido depositados en la cuenta del fiduciario (C.I. Casa de Bolsa). Sin embargo apenas serán transferidos a los fieicomisarios para la ejecución de los proyectos aprobados. No obstante, el avance real de las metas alcanzadas será reportado en el siguiente Informe de Avance Trimestral, conforme se otorguen los recursos. </t>
  </si>
  <si>
    <t xml:space="preserve">HASTA EL MOMENTO NO SE HAN EJERCIDO LOS RECURSOS PROVENIENTES DE CONACULTA, CORRESPONDIENTE AL FONDO 5Q145. NO OBSTANTE, SE CREÓ EL PROYECTO DE INVERSIÓN, MEDIANTE EL SISTEMA DE PLANEACIÓN DE RECURSOS GUBERNAMENTALES Y SE REPORTÓ EN EL PORTAL APLICATIVO DE LA SECRETARÍA DE HACIENDA. </t>
  </si>
  <si>
    <t>ACCIONES REALIZADAS CON RECURSOS DE ORIGEN FEDERAL:</t>
  </si>
  <si>
    <t>FONDO, CONVENIO, SUBSIDIO O PARTICIPACIÓN: CONVENIO DE COORDINACIÓN MARCO PARA CONJUNTAR RECURSOS Y FORMALIZAR ACCIONES EN MATERIA DE: INFRAESTRUCTURA HIDROAGRÍCOLA, DE AGUA POTABLE, ALCANTARILLADO Y SANEAMIENTO, ASÍ COMO DE CULTURA DEL AGUA, PARA FOMENTAR EL DESARROLLO REGIONAL EN LA ENTIDAD CON LA SECRETARIA DE MEDIO AMBIENTE Y RECURSOS NATURALES (SEMARNAT)    /     PROGRAMA DE REHABILITACIÓN, MODERNIZACIÓN, TECNIFICACIÓN Y EQUIPAMIENTO DE UNIDADES DE RIEGO</t>
  </si>
  <si>
    <t>PROGRAMA PRESUPUESTARIO:  CIUDAD HOSPITALARIA, INTERCULTURAL Y DE ATENCIÓN A MIGRANTES  2017</t>
  </si>
  <si>
    <t>FUENTE DE FINANCIAMIENTO: RECURSOS FISCALES</t>
  </si>
  <si>
    <t>PROGRAMA PRESUPUESTARIO:   PROGRAMA DE FORTALECIMIENTO Y APOYO A PUEBLOS ORIGINARIOS, 2017.</t>
  </si>
  <si>
    <t>Porcentaje de proyectos apoyados</t>
  </si>
  <si>
    <t>Contribuir a garantizar el derecho de los pueblos originarios a preservar y enriquecer sus lenguas, conocimientos y todos los elementos que constituyen su cultura e identidad</t>
  </si>
  <si>
    <t>((Número de pueblos originarios que son apoyados para preservar y enriquecer su cultura e identidad en el año t / Número de pueblos originarios que son programados para ser apoyados en el año t-1))*100.</t>
  </si>
  <si>
    <t xml:space="preserve">Porcentaje de asambleas realizadas </t>
  </si>
  <si>
    <t xml:space="preserve">
Promover y fortalecer la identidad de los Pueblos Originarios de la Ciudad de México mediante procesos de participación social para conservar, preservar, visibilizar y difundir su patrimonio cultural y natural así como la defensa de sus derechos humanos.</t>
  </si>
  <si>
    <t>Número de asambleas realizadas (AR) / Número de Asambleas Solicitadas (AS) x 100. 
Fórmula: NAR / NAS x 100</t>
  </si>
  <si>
    <t xml:space="preserve">1. Promedio de personas beneficiadas directamente con los proyectos aprobados </t>
  </si>
  <si>
    <t xml:space="preserve">C1. Impulsar la recuperación, conservación, control y desarrollo de la integridad territorial </t>
  </si>
  <si>
    <t>Número de personas beneficiadas directamente (PBD)/ Número de proyectos apoyados (PA)
Fórmula: PBD/PA</t>
  </si>
  <si>
    <t xml:space="preserve">2. Promedio de personas beneficiadas indirectamente con los proyectos aprobados </t>
  </si>
  <si>
    <t xml:space="preserve">C2. Fortalecer la identidad comunitaria a través del apoyo a manifestaciones artísticas y culturales </t>
  </si>
  <si>
    <t>Número de personas beneficiadas indirectamente (PBD)/ Número de proyectos apoyados (PA)
Fórmula: PBD/PA</t>
  </si>
  <si>
    <t xml:space="preserve">Porcentaje de expedientes integrados y validados </t>
  </si>
  <si>
    <t>A1. Integración completa de expedientes de solicitantes a los programas sociales a cargo de la DGEPC</t>
  </si>
  <si>
    <t>Actividad</t>
  </si>
  <si>
    <t>Número de expedientes integrados y validados (EIV) / total de solicitudes recibidos (SR) x 100
Fórmula: EIV/ SR x 100</t>
  </si>
  <si>
    <t>Porcentaje de solicitantes asesorados.</t>
  </si>
  <si>
    <t>A2. Asesoría para la presentación de solicitudes de los proyectos.</t>
  </si>
  <si>
    <t>(Número de solicitantes asesorados/Total de solicitantes que requirieron asesoría) * 100.</t>
  </si>
  <si>
    <t xml:space="preserve">Calidad </t>
  </si>
  <si>
    <t xml:space="preserve">Participación en Asambleas Comunitarias </t>
  </si>
  <si>
    <t xml:space="preserve">A3. Participación en Asambleas Comunitarias </t>
  </si>
  <si>
    <t>Número de participantes en Asambleas Comunitarias en las que participan (ACS) / Total de Asambleas Comunitarias realizadas (TACR) x 100 
Fórmula: ACS / TACR x 100</t>
  </si>
  <si>
    <t xml:space="preserve">Seguimiento de los proyectos apoyados </t>
  </si>
  <si>
    <t xml:space="preserve">A4. Seguimiento de los proyectos apoyados </t>
  </si>
  <si>
    <t>Activiad</t>
  </si>
  <si>
    <t>Visitas de seguimiento realizadas al proyecto 1 + visitas de seguimiento realizadas al proyecto 2+…+ visitas de seguimiento programadas al proyecto n (v1+v2+vn) / total de proyectos aprobados (TPA)
Fórmula: (v1+v2+vn) / TPA</t>
  </si>
  <si>
    <t>Visitas</t>
  </si>
  <si>
    <t>PROGRAMA PRESUPUESTARIO:   PROGRAMA DE RECUPERACIÓN DE LA MEDICINA TRADICIONAL Y HERBOLARIA, 2017.</t>
  </si>
  <si>
    <t xml:space="preserve">Tasa de cambio en el uso de servicios de salud tradicional </t>
  </si>
  <si>
    <t xml:space="preserve">Población utiliza servicios de salud tradicional, con pertinencia cultural y resolutividad en la atención primaria de la salud </t>
  </si>
  <si>
    <t>Resultado</t>
  </si>
  <si>
    <t>((número de usuarios de servicios de salud tradicional en el año t - número de usuarios de servicios de salud tradicional en el año t-1)/ número de usuarios de servicios de salud tradicional en el año t-1) * 100</t>
  </si>
  <si>
    <t xml:space="preserve">Eficacia 
</t>
  </si>
  <si>
    <t>Tasa</t>
  </si>
  <si>
    <t xml:space="preserve">Habilitación de los espacios para la atención y práctica de la medicina tradicional </t>
  </si>
  <si>
    <t>C1. Espacios habilitados para la atención y práctica de la medicina tradicional.</t>
  </si>
  <si>
    <t>(número de proyectos de habilitación de espacios realizados / Número de proyectos de habilitación programados ) x 100)</t>
  </si>
  <si>
    <t xml:space="preserve">Tasa de cambio anual en el número de jornadas de medicina tradicional realizadas </t>
  </si>
  <si>
    <t xml:space="preserve">C2. Jornadas de Medicina Tradicional realizadas </t>
  </si>
  <si>
    <t>((Jornadas de medicina tradicional realizadas en el año t - jornadas de medicina tradicional realizadas en el año t-1) / jornadas de medicina tradicional realizadas en el año t-1) *100</t>
  </si>
  <si>
    <t xml:space="preserve">Personas asistentes satisfechas con los talleres para difundir la práctica y usos de medicina tradicional y herbolaria </t>
  </si>
  <si>
    <t xml:space="preserve">C3. Talleres para difundir las prácticas y uso de medicina tradicional y herbolaria apoyados </t>
  </si>
  <si>
    <t>(número de personas asistentes/ satisfechas con el taller para difundir las práctica y usos de medicina tradicional y herbolaria/ número de personas asistentes al taller para difundir las práctica y usos de medicina tradicional y herbolarias) x 100</t>
  </si>
  <si>
    <t xml:space="preserve">Proporción de curanderos en la Ciudad de México certificado respecto a los que solicitaron apoyo </t>
  </si>
  <si>
    <t xml:space="preserve">C4. Curanderos en la Ciudad de México apoyados para su certificación </t>
  </si>
  <si>
    <t>((número de curanderos certificados en la Ciudad de México/ Total de curanderos que solicitaron apoyo para ser certificados)* 100</t>
  </si>
  <si>
    <t xml:space="preserve">Porcentaje de proyectos apoyados </t>
  </si>
  <si>
    <t xml:space="preserve">C5. Proyectos apoyados para el cultivo, preservación y aprovechamiento de las plantas medicinales </t>
  </si>
  <si>
    <t>(número de proyectos para el cultivo, preservación y aprovechamiento de las plantas medicinales apoyados /número de proyectos para el cultivo, preservación y aprovechamiento de las plantas medicinales recibidos) *100</t>
  </si>
  <si>
    <t>Porcentaje de difusión de contenidos</t>
  </si>
  <si>
    <t>C6. Investigaciones de medicina tradicional y herbolaria apoyadas para difundir la importancia del uso y conocimiento adecuado de la medicina tradicional y la herbolaria.</t>
  </si>
  <si>
    <t>(número de proyectos apoyados /número de proyectos recibidos x 100)</t>
  </si>
  <si>
    <t>Porcentaje de expedientes integrados y validados</t>
  </si>
  <si>
    <t>(Número de expedientes integrados y validados /total de solicitudes recibidos) * 100</t>
  </si>
  <si>
    <t>Porcentaje de solicitantes asesorados</t>
  </si>
  <si>
    <t>A2. Asesoría en la presentación de solicitudes de los proyectos</t>
  </si>
  <si>
    <t>(Número de solicitantes asesorados/Total de solicitantes que requirieron asesoría) *100</t>
  </si>
  <si>
    <t>Número de proyectos con instrumento que formaliza la entrega de los recursos</t>
  </si>
  <si>
    <t>A3. Entrega de apoyos a beneficiarios</t>
  </si>
  <si>
    <t>(Número de convenios formalizados/Total de proyectos apoyados) *100</t>
  </si>
  <si>
    <t>Promedio de visitas de seguimiento realizadas por proyecto</t>
  </si>
  <si>
    <t>A4. Seguimiento de los proyectos apoyados</t>
  </si>
  <si>
    <t>(Visitas de seguimiento realizadas al proyecto 1 + vistas de seguimiento realizadas al proyecto 2+…+ visitas de seguimiento programadas al proyecto n)/ total de proyectos aprobados.</t>
  </si>
  <si>
    <t>PROGRAMA PRESUPUESTARIO:   PROGRAMA DE TURISMO ALTERNATIVO Y PATRIMONIAL, 2017.</t>
  </si>
  <si>
    <t>Tasa de cambio anual en el total de proyectos apoyados.</t>
  </si>
  <si>
    <t xml:space="preserve">La actividad turística en pueblos originarios, ejidos, comunidades y en la zona rural de la Ciudad de México es promovida y fortalecida.
</t>
  </si>
  <si>
    <t>((Número de proyectos apoyados en año t/ número de proyectos apoyados en el año t-1)-1)*100</t>
  </si>
  <si>
    <t>Porcentaje de proyectos aprobados</t>
  </si>
  <si>
    <r>
      <t xml:space="preserve"> </t>
    </r>
    <r>
      <rPr>
        <sz val="8"/>
        <rFont val="Gotham Rounded Book"/>
        <family val="3"/>
      </rPr>
      <t>Contribuir a la sustentabilidad económica, ambiental social y cultural de la actividad turística en los pueblos originarios, ejidos y comunidades de la zona rural de la Ciudad de México a través de ayudas sociales dirigidas a fortalecer proyectos que promuevan el aprovechamiento del patrimonio natural y cultural de ciudad con fines turísticos.</t>
    </r>
  </si>
  <si>
    <t>Número de proyectos aprobados (NPA) x 100 /Número de proyectos ingresados (NPI) Fórmula: PA x 100 / PI</t>
  </si>
  <si>
    <t>Porcentaje de guías que concluyen aprobatoriamente la certificación.</t>
  </si>
  <si>
    <t xml:space="preserve">Fomentar  la profesionalización de guías turísticos especializados a través de ayudas para el pago de cursos de certificación
</t>
  </si>
  <si>
    <t xml:space="preserve">Personas Aprobadas (PA)*100/Personas inscritas (PI).
Fórmula: (PA) x 100/PI
</t>
  </si>
  <si>
    <t>nd</t>
  </si>
  <si>
    <t>Porcentaje de beneficiarios que tienen un grado de satisfacción alto y muy alto respecto al proceso de operación, instrumentación y seguimiento de las actividades operativas del programa social.</t>
  </si>
  <si>
    <t>Monitoreo de resultados y satisfacción del programa social</t>
  </si>
  <si>
    <t>Número de beneficiarios que tienen un grado de satisfacción alto y muy alto respecto al proceso de operación, instrumentación y seguimiento de las actividades operativas del programa social (B+) / Total de beneficiarios (TB) x 100
Fórmula: (B+) /TB</t>
  </si>
  <si>
    <t>(Número de expedientes integrados y validados /total de solicitudes
recibidos) *
100</t>
  </si>
  <si>
    <t>Porcentaje de recursos comprobados</t>
  </si>
  <si>
    <t>Proyectos apoyados comprueban el ejercicio de los recursos</t>
  </si>
  <si>
    <t>Número de proyectos comprobados (PC) x100/Número total de proyectos apoyados (PA)</t>
  </si>
  <si>
    <t>Economía</t>
  </si>
  <si>
    <t>PROGRAMA PRESUPUESTARIO:   PROGRAMA MUJER INDÍGENA Y DE PUEBLOS ORIGINARIOS, 2017.</t>
  </si>
  <si>
    <t xml:space="preserve">Instalación de proyectos </t>
  </si>
  <si>
    <t xml:space="preserve"> Contribuir a incrementar el ingreso de las mujeres indígenas y de pueblos originarios mediante el otorgamiento de apoyos económicos y de la capacitación para la realización de proyectos productivos</t>
  </si>
  <si>
    <t>Proyectos instalados/número de proyectos programados *100</t>
  </si>
  <si>
    <t>Proyectos productivos de mujeres indígenas y de pueblos originarios apoyado</t>
  </si>
  <si>
    <t>C1. Mujeres indígenas y de pueblos originarios de la Ciudad de México apoyadas para la realización de proyectos productivos que mejoren su ingreso</t>
  </si>
  <si>
    <t>(Número de proyectos productivos de mujeres indígenas y de pueblos originarios apoyados/número de proyectos de mujeres indígenas y pueblos originarios programados) *100</t>
  </si>
  <si>
    <t>Grupos de trabajo de los proyectos productivos de mujeres indígenas y de pueblos originarios reciben
asistencia técnica</t>
  </si>
  <si>
    <t>C2. Asistencia técnica otorgada a los proyectos productivos de mujeres indígenas y de pueblos originarios</t>
  </si>
  <si>
    <t>(Número de proyectos productivos de mujeres indígenas y de pueblos originarios que reciben asistencia técnica/número de proyectos de mujeres indígenas y pueblos originarios apoyados)*100</t>
  </si>
  <si>
    <t>Proporción de mujeres indígenas y de pueblos originarias que se capacitan para el fortalecimiento de sus actividades productivas</t>
  </si>
  <si>
    <t>C3. Mujeres indígenas y de pueblos originarios de la Ciudad de México fortalecen sus capacidades para ser aplicadas en actividades productivas</t>
  </si>
  <si>
    <t>(Número de mujeres indígenas y de pueblos originarios que conforman los grupos de trabajo apoyadas y reciben capacitación / Número de mujeres indígenas y de pueblos originarios que conforman los grupos de trabajo apoyadas)*100</t>
  </si>
  <si>
    <t>(Número de expedientes integrados y validados / total de solicitudes recibidos) *100</t>
  </si>
  <si>
    <t>(Número de solicitantes asesorados/Total de solicitantes que requirieron asesoría) * 100</t>
  </si>
  <si>
    <t>PROGRAMA PRESUPUESTARIO:   PROGRAMA DE EQUIDAD PARA LOS PUEBLOS INDÍGENAS, ORIGINARIOS  Y COMUNIDADES DE DISTINTO ORIGEN NACIONAL, 2017.</t>
  </si>
  <si>
    <t>Porcentaje de población que considera que existe discriminación hacia la población objetivo</t>
  </si>
  <si>
    <t>Contribuir a garantizar los derechos de la población objetivo</t>
  </si>
  <si>
    <t>(Personas que consideran que existe discriminación hacia la población objetivo / Total de encuestados)* 100</t>
  </si>
  <si>
    <t>Promoción de derechos humanos</t>
  </si>
  <si>
    <t>Población objetivo amplía el ejercicio de sus derechos humanos</t>
  </si>
  <si>
    <t>(Número de apoyos otorgados / Número de apoyos programados para ser entregados) *100</t>
  </si>
  <si>
    <t>Grupos de trabajo apoyados para su incorporación a actividades económicas</t>
  </si>
  <si>
    <t>Actividades económicas y generación de empleo de la población indígena y de pueblos originarios realizados</t>
  </si>
  <si>
    <t>(Número de grupos de trabajo apoyados /Número de grupos de trabajo que ingresaron solicitudes de apoyo) * 100</t>
  </si>
  <si>
    <t>Apoyos entregados para promover la interculturalidad</t>
  </si>
  <si>
    <t>Promover, difundir y visibilizar los derechos, cultura, lengua e interculturalidad de los pueblos y comunidades realizados</t>
  </si>
  <si>
    <t>(Número de apoyos entregados a proyectos/Total de apoyos programados)* 100</t>
  </si>
  <si>
    <t>Apoyos que faciliten el acceso a la justicia entregados</t>
  </si>
  <si>
    <t>Promover el acceso a la justicia de la población indígena y de pueblos y barrios originarios en la Ciudad de México.</t>
  </si>
  <si>
    <t>(Número de apoyos entregados a proyectos /Total de apoyos programados)*100</t>
  </si>
  <si>
    <t>Apoyos otorgados para situaciones emergentes</t>
  </si>
  <si>
    <t>Apoyar a la población indígena en situaciones emergentes que vulneran sus derechos y/o los pongan en situaciones de riesgo</t>
  </si>
  <si>
    <t>(Número de apoyos entregados/Total de apoyos programados)*100</t>
  </si>
  <si>
    <t>Apoyos otorgados para  la atención de la niñez y juventud</t>
  </si>
  <si>
    <t>Promover el desarrollo integral de la niñez y juventud de la población objetivo</t>
  </si>
  <si>
    <t>(Número de apoyos entregados a proyectos /Total de apoyos programados)* 100</t>
  </si>
  <si>
    <t>PROGRAMA PRESUPUESTARIO O FONDO DEL RAMO GENERAL 33:  IMPULSO A LA MUJER RURAL</t>
  </si>
  <si>
    <r>
      <t>DISPONIBILIDAD PRESUPUESTAL DEL FIDEICOMISO</t>
    </r>
    <r>
      <rPr>
        <b/>
        <vertAlign val="superscript"/>
        <sz val="8"/>
        <rFont val="Gotham Rounded Book"/>
      </rPr>
      <t>1/</t>
    </r>
  </si>
  <si>
    <t>1/ Esta información está actualizada con base al último Estado Financiero con el que cuenta la unidad responsable del gasto, correspondiente al mes de Agosto 2017</t>
  </si>
  <si>
    <t>La variación responde a la cancelación de los Servicios de jardinería y fumigación, correspondientes a la partida: 3591</t>
  </si>
  <si>
    <t>A) La variación es del 112% debido al incremento de atenciones durante el operativo bienvenido migrante en su temporada semana santa y verano.</t>
  </si>
  <si>
    <t>A) La variación es del 145% debido al incremento de solicitudes para la regularización migratoria</t>
  </si>
  <si>
    <t>A) La variación es del 113% debido al incremento de atenciones en el Módulo de Atención en el  Aereopuerto de la Ciudad de México.</t>
  </si>
  <si>
    <t>A) La meta alcanzada aumento en un 129%  debido al incremento del número de atenciones telefónica recibidas en la Linea Migrante  que solicitaron información de los programas sociales.</t>
  </si>
  <si>
    <t>A) Esta Actividad institucional al estar asociada a programas de craácter federal, tiene presupuesto ejercido sin número de beneficiarios, toda vez que los recursos fueron depositados al fideicomisario: CI Banco, casa de bolsa, sin embargo al período de reporte no se han entregado a los beneficiarios para la ejecución de dichos proyecto. Motivo por el cual no se reportan beneficiarios.</t>
  </si>
  <si>
    <t>A) La variación aquí reportada muestra presupuesto ejercido en las partidas 1231: "servicio social" y 3141: "telefonía tradicional", motivo por el cual no se registran beneficiarios</t>
  </si>
  <si>
    <r>
      <t xml:space="preserve">Acciones Realizadas:  </t>
    </r>
    <r>
      <rPr>
        <sz val="9"/>
        <rFont val="Gotham Rounded Book"/>
      </rPr>
      <t>Los recursos erogados para esta actividad institucional se destinaron al pago, de salarios y asimilables que corresponden al líder cordinador de proyectos que lleva a cabo el seguimiento, operación y monitoreo de la Unidad de Igualdad Sustantiva</t>
    </r>
  </si>
  <si>
    <t xml:space="preserve">Acciones Realizadas: </t>
  </si>
  <si>
    <r>
      <t xml:space="preserve">Acciones Realizadas con: </t>
    </r>
    <r>
      <rPr>
        <b/>
        <sz val="9"/>
        <rFont val="Gotham Rounded Book"/>
      </rPr>
      <t xml:space="preserve">
</t>
    </r>
    <r>
      <rPr>
        <b/>
        <sz val="9"/>
        <rFont val="Gotham Rounded Book"/>
      </rPr>
      <t>Tercer trimestre (julio-septiembre)</t>
    </r>
    <r>
      <rPr>
        <sz val="9"/>
        <rFont val="Gotham Rounded Book"/>
      </rPr>
      <t xml:space="preserve">                                                                                                                                                                                                                                                                                                                                                                                                                                                                                                                    a) Se recibieron dos solicitudes de acceso mediante proyecto para la atención a población infantil y adolescente indígena, se llevó a cabo la evaluación de éstos para el ejercicio fiscal 2017.
b) Se relizó la revisión de los 741 expedientes ordenandolos para crear la base de datos con respecto a la solicitud, y así tenerla lista para su proxima dictaminación; se ratificó la pertenencia étnica del solicitante por medio de una entrevista presencial.</t>
    </r>
  </si>
  <si>
    <t xml:space="preserve">Acciones Realizadas:      </t>
  </si>
  <si>
    <r>
      <t xml:space="preserve">Acciones Realizadas: </t>
    </r>
    <r>
      <rPr>
        <sz val="9"/>
        <rFont val="Gotham Rounded Book"/>
      </rPr>
      <t>Durante el trimestre se apoyaron 12 acciones de formación, difusión y monitoreo de los programas sociales de la Dirección de Atención a Huéspedes, Migrantes y sus Familias, así mismo, se otorgaron 118 apoyos económicos a la población huésped y migrante extranjera que residenten en la Ciudad de México para los trámites correspondientes a la regularización migratoria ante el Instituto Nacional de Migración, obtención de residencia temporal o permanente, trámite de pasaporte, visa, renovación y/o reposición de documento migratorio y cambio de condición de estancia en el país. Así mismo con fecha  07 de julio del 2017 se publicó en la Gaceta Oficial No. 106 de la Ciudad de México, la primera Convocatoria 2017 del Programa Ciudad Hospitalaria, Intercultural y de Atención a Migrantes en su componente Fomento a la Ciudad Hospitalaria e Intercultural, Organizaciones Sin Fines de Lucro (OSFL) y de igual manera con fecha 31 de agosto se publica una segunda Convocatoria. En la primera se recibieron 24 proyectos y fueron aprobados por la Mesa de Trabajo de la Dirección de Atención a Huéspedes, Migrantes y sus Familias 12 mediante el Dictámen DAHMYF/MTS/020/2017 y de la segunda convocatoria ingresaron 6 proyectos y esta en proceso la revición y la aprobación de los mismos.</t>
    </r>
  </si>
  <si>
    <r>
      <t>Acciones Realizadas</t>
    </r>
    <r>
      <rPr>
        <sz val="9"/>
        <rFont val="Gotham Rounded Book"/>
      </rPr>
      <t>: Otorgar apoyos económicos a la población huésped, migrante y sus familias en situaciones emergentes para compra de alimentos, medicamentos, material quirúrgico, aparatos auditivos u ortopédicos, equipo ambulatorio; trámite de apostille, corrección y/o traducción de actas de nacimiento e inscripción al Registro Civil; apoyo para el pago de servicios funerarios, pago de transporte terrestre para migrantes de retorno; asesoría jurídica, canalización a  albergues temporales con apoyo de Organizaciones Sin Fines de Lucro y hospitales de la Secretaría de Salud;  trámites para la obtención del Seguro de Desempleo ante la Secretaría del Trabajo y Fomento al Empleo de la Ciudad de México. En el Aeropuerto de la Ciudad de México a través del Procedimiento de Repatriación al interior de México (PRIM) del Instituto Nacional de Migración, se brinda información, asesoria y canalización. La meta programada para este trimestre de ayudas directas es de 116</t>
    </r>
    <r>
      <rPr>
        <sz val="9"/>
        <color rgb="FFFF0000"/>
        <rFont val="Gotham Rounded Book"/>
      </rPr>
      <t xml:space="preserve"> </t>
    </r>
    <r>
      <rPr>
        <sz val="9"/>
        <rFont val="Gotham Rounded Book"/>
      </rPr>
      <t>sin embargo se aprobaron ante la Mesa de Trabajo 137.; debido a que el monto solicitado fue menor, lo que dio oportunidad de beneficiar a más personas huéspedes, migrantes y sus familias ( en su mayoria poblacíón de nacionalidad venezolana).</t>
    </r>
  </si>
  <si>
    <r>
      <t>Acciones Realizadas:</t>
    </r>
    <r>
      <rPr>
        <sz val="9"/>
        <rFont val="Gotham Rounded Book"/>
      </rPr>
      <t xml:space="preserve"> Para este trimestre se emitio el Aviso por el cual se da a conocer la convocatoria 2017 del Programa Equidad para la Mujer Rural, Indígena, Huésped y Migrante en su componente Impulso a la Mujer Huésped y Migrante, 2017, publicado en la Gaceta Oficial de la Ciudad de México el día 31 de  Enero de 2017. Ingresaron 43 proyectos  de los cuales se aprobaron 40  proyectos de mujeres huéspedes, migrantes y sus familias.</t>
    </r>
  </si>
  <si>
    <r>
      <t>Acciones Realizadas: A</t>
    </r>
    <r>
      <rPr>
        <sz val="9"/>
        <rFont val="Gotham Rounded Book"/>
      </rPr>
      <t>tención telefónica a personas huéspedes, migrantes y sus familias para brindar información, orientación y/o canalización a los programas sociales que atiende la Sederec y el Gobierno de la Ciudad de México. La población atendida son migrantes nacionales y extranjeros que residen en la Ciudad de México o en Estados Unidos. Para este trimestre la meta alcanzada aumento en un 29%</t>
    </r>
    <r>
      <rPr>
        <sz val="9"/>
        <color rgb="FFFF0000"/>
        <rFont val="Gotham Rounded Book"/>
      </rPr>
      <t xml:space="preserve"> </t>
    </r>
    <r>
      <rPr>
        <sz val="9"/>
        <rFont val="Gotham Rounded Book"/>
      </rPr>
      <t>debido al incremento del número de atenciones telefónica recibidas en la Linea Migrante  que solicitaron información de los programas sociales.</t>
    </r>
  </si>
  <si>
    <r>
      <t xml:space="preserve">Objetivo: </t>
    </r>
    <r>
      <rPr>
        <sz val="9"/>
        <rFont val="Gotham Rounded Book"/>
      </rPr>
      <t>Brindar ayudas económicas o en especie o servicios para la satisfacción de necesidades diversas no vinculadas directamente con la producción</t>
    </r>
  </si>
  <si>
    <t xml:space="preserve">Acciones Realizadas: Se promovieron acciones de formación, difusión, monitoreo y seguimiento de las Actividades Operativas del programa.
*Capacitación de los beneficiarios del programa Agricultura Sustentable a Pequeña Escala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a través de, ferias, mesas de trabajo y las que requiera el programa social, así como con la población objetivo.
*Apoyo y acompañamiento en las acciones de asesoría a los solicitantes y beneficiarios en los tramites y procedimientos del programa social.
Entre otras acciones se brindó:
*Atención ciudadana al público en general.
*Visitas de geoposisionamiento.
*Integración de expedientes.  
*Captura de los proyectos ingresados.
*Dictaminación de proyectos.
*Entrega de apoyos a los beneficiarios.
*Elaboración de finiquitos.
*Visitas de supervisión.    </t>
  </si>
  <si>
    <r>
      <rPr>
        <b/>
        <sz val="9"/>
        <rFont val="Gotham Rounded Book"/>
      </rPr>
      <t xml:space="preserve">Acciones Realizadas: </t>
    </r>
    <r>
      <rPr>
        <sz val="9"/>
        <rFont val="Gotham Rounded Book"/>
      </rPr>
      <t xml:space="preserve">Se promovieron acciones de formación, difusión, monitoreo y seguimiento de las Actividades Operativas del programa.
*Capacitación de los beneficiarios del programa Agricultura Sustentable a Pequeña Escala que llevan a cabo proyectos. 
*Visitas periódicas a los espacios en los que se desarrollan los proyectos.
*Elaboración de bitácoras de trabajo y mecanismos de atención a los beneficiarios del programa Agricultura Sustentable a Pequeña Escala de la Ciudad de México
*Acciones de difusión del programa Agricultura Sustentable a Pequeña Escala, a través de, ferias, mesas de trabajo y las que requiera el programa social, así como con la población objetivo.
*Apoyo y acompañamiento en las acciones de asesoría a los solicitantes y beneficiarios en los tramites y procedimientos del programa social.
Entre otras acciones se brindó:
*Atención ciudadana al público en general.
*Visitas de geoposisionamiento.
*Integración de expedientes.  
*Captura de los proyectos ingresados.
*Dictaminación de proyectos.
*Entrega de apoyos a los beneficiarios.
*Elaboración de finiquitos.
*Visitas de supervisión.    </t>
    </r>
  </si>
  <si>
    <r>
      <t xml:space="preserve">Acciones Realizadas: SE REALIZÓ LA </t>
    </r>
    <r>
      <rPr>
        <sz val="9"/>
        <rFont val="Gotham Rounded Book"/>
      </rPr>
      <t xml:space="preserve">CONTRATACIÓN DE UN SEGURO AGROPECUARIO CATASTRÓFICO PARA 13,973.09 HECTÁREAS, DEDICADAS A LOS CULTIVOS DE PRIMAVERA- VERANO, OTOÑO-INVIERNO Y PERENNES DE RIEGO Y EMPORAL EN 7 DELEGACIONES DE LA CIUDAD DE MÉXICO, EN BENEFICIO DE PRODUCTORES RURALES DE BAJOS INGRESOS, COMO PARTE DEL COMPONENTE DE ATENCIÓN A SINIESTROS AGROPECUARIOS. CON LA FINALIDAD DE DAR CUMPLIMIENTO AL ANEXO TÉCNICO DEL CONVENIO DE  COORDINACIÓN  PARA EL DESARROLLO RURAL SUSTENTABLE SUSCRITO EL 12 DE JULIO DE 2017, ENTRE EL EJECUTIVO FEDERAL POR CONDUCTO DE LA SECRETARÍA DE AGRICULTURA GANADERÍA, DESARROLLO RURAL, PESCA Y ALIMENTACIÓN (SAGARPA), REPRESENTADA POR SU TITULAR, LIC. SERGIO MARTÍNEZ CHAVARRÍA GALINDO  DELEGADO DE LA SAGARPA EN LA CIUDAD DE MÉXICO; Y POR EL PODER EJECUTIVO DE LA CIUDAD DE  MÉXICO, REPRESENTADO POR LA LIC. ROSA ICELA ODRÍGUEZ VELÁZQUEZ, EN SU CARÁCTER DE SECRETARÍA DE DESARROLLO RURAL Y EQUIDAD PARA LAS COMUNIDADES; Y EL LIC. EDGAR ABRAHAM AMADOR ZAMORA, SECRETARIO DE FINANZAS, QUIEN EN FORMA CONJUNTA SERÁN REFERIDAS COMO "LAS PARTES", PARA CONJUNTAR ACCIONES Y RECURSOS.
</t>
    </r>
  </si>
  <si>
    <r>
      <t xml:space="preserve">Acciones Realizadas:   </t>
    </r>
    <r>
      <rPr>
        <sz val="9"/>
        <rFont val="Gotham Rounded Book"/>
      </rPr>
      <t xml:space="preserve">AYUDAS A TRAVÉS DE CIBANCO, S.A. INSTITUCIÓN DE BANCA MÚLTIPLE, DEL FIDEICOMISO CIB/601, EN EL PROGRAMA DE APOYOS A PEQUEÑOS PRODUCTORES EN SU COMPONENTE: XTENSIONISMO, DESARROLLO DE CAPACIDADES Y ASOCIATIVIDAD PRODUCTIVA.,  CON UNA META PROGRAMADA DE 1,350 BENEFICIARIOS DEL SERVICIO, DE LOS CUALES 20 SE ENCUENTRAN CONSIDERADOS EN EL PROGRAMA OPERATIVO ANUAL. SIN EMBARGO, AÚN CUANDO YA SE DEPOSITÓ EL RECURSO A LA CUENTA DEL FIDUCIARIO, NO SE HAN ENTREGADO LOS RECURSOS A LOS BENEFICIARIOS PARA LA EJECUCIÓN DEL PROYECTO. </t>
    </r>
  </si>
  <si>
    <r>
      <t xml:space="preserve">Acciones Realizadas: </t>
    </r>
    <r>
      <rPr>
        <sz val="9"/>
        <rFont val="Gotham Rounded Book"/>
      </rPr>
      <t xml:space="preserve">En el período de reporte se emite el Aviso por el cual se da a conocer la convocatoria 2017 del Programa Ciudad Hospitalaria, Intercultural y de Atención a Migrantes en su componente proyectos productivos para migrantes y familiares; ingresaron 68 proyectos, de los cuales se aprobaron 48. </t>
    </r>
  </si>
  <si>
    <r>
      <t>Acciones Realizadas:</t>
    </r>
    <r>
      <rPr>
        <sz val="9"/>
        <rFont val="Gotham Rounded Book"/>
      </rPr>
      <t xml:space="preserve"> No se han realizado acciones</t>
    </r>
  </si>
  <si>
    <t>A) La variación presentada se encuentra vinculada a procesos de entrega documental de las personas beneficiarias para completar el alta como personas proveedoras del gobierno de la Ciudad de México y realizar la solicitud de liberación de ayudas; trámite que se vio entorpecido por la suspensión de actividades los últimos ocho días hábiles de septiembre, derivados del terremoto del 19 de septiembre.</t>
  </si>
  <si>
    <t>A)La variación presentada se encuentra vinculada a procesos de entrega documental de las personas beneficiarias para completar el alta como personas proveedoras del gobierno de la Ciudad de México y realizar la solicitud de liberación de ayudas; trámite que se vio entorpecido por la suspensión de actividades los últimos ocho días hábiles de septiembre, derivados del terremoto del 19 de septiembre.</t>
  </si>
  <si>
    <t xml:space="preserve">Porcentaje de proyectos de personas productoras que recibieron ayudas </t>
  </si>
  <si>
    <t>Contribuir a la realización y/o participación de personas productoras en ferias y exposiciones que fomenten las tradiciones y los cultivos nativos de la zona rural de la Ciudad de México</t>
  </si>
  <si>
    <t>La población rural del Distrito Federal, cuenta con acceso a ayudas para participar en ferias y/o exposiciones que fomenten la conservación de tradiciones y los cultivos nativos de la zona rural en la Ciudad de México</t>
  </si>
  <si>
    <t>(Número de ayudas entregadas/Número de ayudas aprobadas)*100</t>
  </si>
  <si>
    <t xml:space="preserve">Población candidata a recibir ayudas </t>
  </si>
  <si>
    <t>Porcentaje de proyectos susceptibles de ayudas</t>
  </si>
  <si>
    <t xml:space="preserve">Porcentaje de personas productoras que recibieron ayudas </t>
  </si>
  <si>
    <t xml:space="preserve">Contribuir al consumo de agroalimentos producidos en la Ciudad de México </t>
  </si>
  <si>
    <t>(Total de solicitudes aprobadas/ Total de solicitudes recepcionadas)*100</t>
  </si>
  <si>
    <t>Promedio de productores beneficiados por evento</t>
  </si>
  <si>
    <t>Las personas productoras de la zona rural en la Ciudad de México cuentan con espacios para la promoción de sus productos sin intermediarios.</t>
  </si>
  <si>
    <t>(Número de aproductores participantes/Número de consume local realizados)</t>
  </si>
  <si>
    <t>Promedio</t>
  </si>
  <si>
    <t>Porcentaje de productores seleccionados que participaron en consume local</t>
  </si>
  <si>
    <t>(Número de productores participantes en Consume local/Número de productores con solicitud aprobada)</t>
  </si>
  <si>
    <t>Programa Presupuestario o Fondo del Ramo General  33:S032 PROGRAMA DE CULTURA ALIMENTARIA, ARTESANAL, VINCULACIÓN COMERCIAL Y FOMENTO A LA INTERCULTURALIDAD Y RURALIDAD
ESPACIOS DE IMPULSO AGROALIMENTARIO</t>
  </si>
  <si>
    <t>Programa Presupuestario o Fondo del Ramo General  33: S032 PROGRAMA DE CULTURA ALIMENTARIA, ARTESANAL, VINCULACIÓN COMERCIAL Y FOMENTO A LA INTERCULTURALIDAD Y RURALIDAD
PROMOCIÓN Y PARTICIPACIÓN EN FERIAS Y EXPOS DE PRODUCCIÓN AGROPECUARIA Y ARTESANAL</t>
  </si>
  <si>
    <t>FONDO, CONVENIO, SUBSIDIO O PARTICIPACIÓN: CONVENIO DE COORDINACIÓN PARA EL DESARROLLO RURAL SUSTENTABLE CON LA SECRETARÍA DE AGRICULTURA, GANADERÍA, DESARROLLO RURAL, PESCA Y ALIMENTACIÓN (SAGARPA)  2017</t>
  </si>
  <si>
    <t>FONDO, CONVENIO, SUBSIDIO O PARTICIPACIÓN:  CONVENIO DE COORDINACIÓN MARCO PARA CONJUNTAR RECURSOS Y FORMALIZAR ACCIONES EN MATERIA DE: INFRAESTRUCTURA HIDROAGRÍCOLA, DE AGUA POTABLE, ALCANTARILLADO Y SANEAMIENTO, ASÍ COMO DE CULTURA DEL AGUA, PARA FOMENTAR EL DESARROLLO REGIONAL EN LA ENTIDAD CON LA SECRETARIA DE MEDIO AMBIENTE Y RECURSOS NATURALES (SEMARNAT)    /     PROGRAMA DE REHABILITACIÓN, MODERNIZACIÓN, TECNIFICACIÓN Y EQUIPAMIENTO DE UNIDADES DE RIEGO 2017</t>
  </si>
  <si>
    <r>
      <rPr>
        <b/>
        <sz val="9"/>
        <rFont val="Gotham Rounded Book"/>
      </rPr>
      <t xml:space="preserve">3er Trimestre (julio-septiembre)
</t>
    </r>
    <r>
      <rPr>
        <sz val="8"/>
        <rFont val="Gotham Rounded Book"/>
      </rPr>
      <t xml:space="preserve">Se aprobaron los siguientes 23 proyectos: 
a) FIESTA CHINAMPERA DE LOS MUERTOS ; b) FORTALECIMIENTO DE LA IDENTIDAD TRADICIONAL Y CULTURAL GRUPO DE DANZA “ILANCUEITL” (TLACUALERAS) ; c) FERIA DEL PULQUE DE SAN FRANCISCO TLALTENCO    d) RESCATE DE DANZAS TRADICIONALES DE TECÓMITL ; e) FUEGO NUEVO HACIA EL 2017, PRESERVANDO Y DIFUNDIENDO LA TRADICIÓN DEL CEREMONIAL DEL FUEGO NUEVO ; f) FUEGOS PIROTÉCNICOS EN LA ESTIVIDAD DEL SANTO PATRONO, SR. SAN MATEO APÓSTOL ; g) FESTIVAL “DERECHOS, IDENTIDAD Y CULTURA” ; h) CARETAS DE CARNAVAL PARA EVENTO DEL DÍA DE MUERTOS ; i) TRAJES DE CHARRA PARA CARNAVAL
j) EVENTO ARTÍSTICO CULTURAL CARNAVALERO CON MOTIVO DE VÍSPERAS DE NUESTRA FIESTA PATRONAL SAN LORENZO TEZONCO ; k) PROYECTO PARA DOS NÚMEROS DE LA REVISTA CRISOL MÁGICO DEL SUR
l) PASO A PASO TRANSMITO MI TRADICIÓN ; m) REPRESENTACIÓN DE DIA DE MUERTOS EN EL PUEBLO DE SANTIAGO ZAPOTITLÁN DE LA DELEGACIÓN TLÁHUAC EN CARTONERÍA POR MEDIO DE UNA EXPOSICIÓN TINERANTE ; n) RESCATE Y DIFUSIÓN DE LA TRADICIÓN ORAL DE SAN JERÓNIMO MIACATLÁN ; o)  RESCATANDO LAS TRADICIONES DE SANTA MARÍA TEPEPAN ; p) BANDA DE MÚSICA DE VIENTO, SAN AGUSTÍN DE LAS CUEVAS TLALPAN  ; q) ASOCIACIÓN DE CHARROS “RANCHO EL ENCINO” ; r) ANIVERSARIO DE LA FUNDACIÓN DEL PUEBLO DE SAN NICOLÁS TOTOLAPAN 2017 ; s) LO MÁS DULCE DE MI PUEBLO; t) TRAS LAS HUELLAS DE MALINALLI ; u) ESCENARIO PASIÓN DE CRISTO DEL PUEBLO DE SAN FRANCISCO CULHUACÁN ; v) FIESTAS TRADICIONALES DEL PUEBLO DE SANTO DOMINGO ; w) VIDEO DOCUMENTAL CONMEMORANDO LA PEREGRINACIÓN DEL PUEBLO DE SANTIAGO AHUIZOTLA HACIA EL SANTUARIO DE NUESTRA SEÑORA DE LOS REMEDIOS ;  
</t>
    </r>
  </si>
  <si>
    <r>
      <t>Acciones Realizadas</t>
    </r>
    <r>
      <rPr>
        <sz val="9"/>
        <rFont val="Gotham Rounded Book"/>
      </rPr>
      <t xml:space="preserve">: Con la finalidad de coadyuvar en las actividades sustantivas de la SEDEREC y de contar con la disponibilidad presupuestal en otras áreas funcionales del Programa de Desarrollo Agropecuario para el ejercicio de las mismas, se suscriben dos convenios de colaboración a fin de brindar el soporte logístico de los eventos, para brindan apoyos -mediante servicios- a los productores rurales de la Ciudad de México. Razón por la cual el número de beneficiarios se reporta en las áreas funcionales del Programa de Vinculación Comercial y Proyectos Especiales. No se omite mencionar que el ejercicio de los recursos de ésta actividad no afectarán en el cumplimiento de las metas programadas originalmente en el Programa Operativo Anual. </t>
    </r>
  </si>
  <si>
    <r>
      <t xml:space="preserve">Acciones Realizadas:  </t>
    </r>
    <r>
      <rPr>
        <sz val="9"/>
        <rFont val="Gotham Rounded Book"/>
      </rPr>
      <t xml:space="preserve">Al estar esta activida institucional asociada a programas con recursos de orígen federal, se realizó el pago a la cuenta del fideicomisario C.I. Banco, casa de bolsa., sin embargo, aún no se han entregado los recursos a los beneficiarios para la ejecución de los proyectos programados, motivo por el cual no se pueden detallar las actividades realizadas. </t>
    </r>
  </si>
  <si>
    <r>
      <t>Acciones realizadas:</t>
    </r>
    <r>
      <rPr>
        <sz val="9"/>
        <rFont val="Gotham Rounded Book"/>
      </rPr>
      <t xml:space="preserve"> AYUDAS A TRAVÉS DE CIBANCO, S.A. INSTITUCIÓN DE BANCA MÚLTIPLE, DEL FIDEICOMISO CIB/601, EN EL PROGRAMA DE CONCURRENCIA CON LAS ENTIDADES FEDERATIVAS EN SU COMPONENTE INFRAESTRUCTURA, EQUIPAMIENTO Y MAQUINARIA.,  CON  UNA META PROGRAMADA DE 274 UPP Y 298 BENEFICIARIOS, DE LOS CUALES 300 SE ENCUENTRAN CONSIDERADOS EN EL PROGRAMA OPERATIVO ANUAL. SIN EMBARGO, AUN CUANDO YA SE DEPOSITARON LOS RECURSOS A LA CUENTA DEL FIDUCIARIO, NO SE HAN ENTREGADO LOS MISMOS A LOS BENEFICIARIOS PARA LA EJECUCIÓN DE LOS PROYECTOS, MOTIVO POR EL CUAL NO SE PRESENTA META ALCANZADA 
</t>
    </r>
  </si>
</sst>
</file>

<file path=xl/styles.xml><?xml version="1.0" encoding="utf-8"?>
<styleSheet xmlns="http://schemas.openxmlformats.org/spreadsheetml/2006/main">
  <numFmts count="11">
    <numFmt numFmtId="44" formatCode="_-&quot;$&quot;* #,##0.00_-;\-&quot;$&quot;* #,##0.00_-;_-&quot;$&quot;* &quot;-&quot;??_-;_-@_-"/>
    <numFmt numFmtId="43" formatCode="_-* #,##0.00_-;\-* #,##0.00_-;_-* &quot;-&quot;??_-;_-@_-"/>
    <numFmt numFmtId="164" formatCode="_-* #,##0.0_-;\-* #,##0.0_-;_-* &quot;-&quot;??_-;_-@_-"/>
    <numFmt numFmtId="165" formatCode="_-* #,##0_-;\-* #,##0_-;_-* &quot;-&quot;??_-;_-@_-"/>
    <numFmt numFmtId="166" formatCode="#,##0[$€];[Red]\-#,##0[$€]"/>
    <numFmt numFmtId="167" formatCode="_-* #,##0.00\ _P_t_s_-;\-* #,##0.00\ _P_t_s_-;_-* &quot;-&quot;??\ _P_t_s_-;_-@_-"/>
    <numFmt numFmtId="168" formatCode="#,##0.0_ ;[Red]\-#,##0.0\ "/>
    <numFmt numFmtId="169" formatCode="#,##0.0_);[Black]\(#,##0.0\)"/>
    <numFmt numFmtId="170" formatCode="#,##0_ ;[Red]\-#,##0\ "/>
    <numFmt numFmtId="171" formatCode="00"/>
    <numFmt numFmtId="172" formatCode="0.0"/>
  </numFmts>
  <fonts count="7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1"/>
      <color indexed="8"/>
      <name val="Calibri"/>
      <family val="2"/>
    </font>
    <font>
      <sz val="10"/>
      <name val="Gotham Rounded Book"/>
      <family val="3"/>
    </font>
    <font>
      <b/>
      <sz val="12"/>
      <name val="Gotham Rounded Book"/>
      <family val="3"/>
    </font>
    <font>
      <b/>
      <sz val="10"/>
      <name val="Gotham Rounded Book"/>
      <family val="3"/>
    </font>
    <font>
      <b/>
      <sz val="9"/>
      <name val="Gotham Rounded Book"/>
      <family val="3"/>
    </font>
    <font>
      <sz val="9"/>
      <name val="Gotham Rounded Book"/>
      <family val="3"/>
    </font>
    <font>
      <b/>
      <sz val="8"/>
      <name val="Gotham Rounded Book"/>
      <family val="3"/>
    </font>
    <font>
      <b/>
      <sz val="7"/>
      <name val="Gotham Rounded Book"/>
      <family val="3"/>
    </font>
    <font>
      <sz val="8"/>
      <name val="Gotham Rounded Book"/>
      <family val="3"/>
    </font>
    <font>
      <b/>
      <vertAlign val="superscript"/>
      <sz val="8"/>
      <name val="Gotham Rounded Book"/>
      <family val="3"/>
    </font>
    <font>
      <b/>
      <vertAlign val="superscript"/>
      <sz val="9"/>
      <name val="Gotham Rounded Book"/>
      <family val="3"/>
    </font>
    <font>
      <sz val="11"/>
      <name val="Gotham Rounded Book"/>
      <family val="3"/>
    </font>
    <font>
      <b/>
      <sz val="22"/>
      <name val="Gotham Rounded Book"/>
      <family val="3"/>
    </font>
    <font>
      <b/>
      <vertAlign val="superscript"/>
      <sz val="12"/>
      <name val="Gotham Rounded Book"/>
      <family val="3"/>
    </font>
    <font>
      <sz val="12"/>
      <name val="Gotham Rounded Book"/>
      <family val="3"/>
    </font>
    <font>
      <b/>
      <sz val="11"/>
      <name val="Gotham Rounded Book"/>
      <family val="3"/>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2"/>
      <name val="Lucida Sans"/>
      <family val="2"/>
    </font>
    <font>
      <sz val="12"/>
      <name val="Arial"/>
      <family val="2"/>
    </font>
    <font>
      <sz val="10"/>
      <color rgb="FF000000"/>
      <name val="Times New Roman"/>
      <family val="1"/>
    </font>
    <font>
      <b/>
      <sz val="8"/>
      <color theme="1"/>
      <name val="Gotham Rounded Book"/>
      <family val="3"/>
    </font>
    <font>
      <sz val="5"/>
      <name val="Gotham Rounded Book"/>
      <family val="3"/>
    </font>
    <font>
      <sz val="8"/>
      <color theme="1"/>
      <name val="Gotham Rounded Book"/>
      <family val="3"/>
    </font>
    <font>
      <b/>
      <sz val="8"/>
      <name val="Arial"/>
      <family val="2"/>
    </font>
    <font>
      <sz val="8"/>
      <name val="Arial"/>
      <family val="2"/>
    </font>
    <font>
      <b/>
      <sz val="11"/>
      <color theme="1"/>
      <name val="Gotham Rounded Book"/>
      <family val="3"/>
    </font>
    <font>
      <sz val="11"/>
      <color theme="1"/>
      <name val="Gotham Rounded Book"/>
      <family val="3"/>
    </font>
    <font>
      <b/>
      <sz val="10"/>
      <color rgb="FF000000"/>
      <name val="Gotham Rounded Book"/>
      <family val="3"/>
    </font>
    <font>
      <sz val="8"/>
      <color rgb="FF000000"/>
      <name val="Gotham Rounded Book"/>
      <family val="3"/>
    </font>
    <font>
      <b/>
      <sz val="12"/>
      <color theme="1"/>
      <name val="Gotham Rounded Book"/>
      <family val="3"/>
    </font>
    <font>
      <b/>
      <sz val="9"/>
      <name val="Gotham round"/>
    </font>
    <font>
      <b/>
      <sz val="9"/>
      <name val="Calibri"/>
      <family val="2"/>
      <scheme val="minor"/>
    </font>
    <font>
      <b/>
      <sz val="9"/>
      <name val="Gotham Rounded Book"/>
    </font>
    <font>
      <sz val="9"/>
      <name val="Gotham Rounded Book"/>
    </font>
    <font>
      <b/>
      <vertAlign val="superscript"/>
      <sz val="9"/>
      <name val="Gotham round"/>
    </font>
    <font>
      <sz val="8"/>
      <name val="Calibri"/>
      <family val="2"/>
      <scheme val="minor"/>
    </font>
    <font>
      <sz val="8"/>
      <name val="Gotham Rounded Book"/>
    </font>
    <font>
      <b/>
      <sz val="10"/>
      <name val="Gotham Rounded Book"/>
    </font>
    <font>
      <b/>
      <sz val="8"/>
      <name val="Gotham Rounded Book"/>
    </font>
    <font>
      <sz val="10"/>
      <name val="Arial"/>
    </font>
    <font>
      <sz val="9"/>
      <color rgb="FF000000"/>
      <name val="Gotham Rounded Book"/>
    </font>
    <font>
      <sz val="11"/>
      <color rgb="FF000000"/>
      <name val="Gotham Rounded Book"/>
      <family val="3"/>
    </font>
    <font>
      <sz val="9"/>
      <color rgb="FFFF0000"/>
      <name val="Gotham Rounded Book"/>
    </font>
    <font>
      <sz val="10"/>
      <name val="Gotham Rounded Book"/>
    </font>
    <font>
      <vertAlign val="superscript"/>
      <sz val="9"/>
      <name val="Gotham Rounded Book"/>
    </font>
    <font>
      <b/>
      <vertAlign val="superscript"/>
      <sz val="8"/>
      <name val="Gotham Rounded Book"/>
    </font>
  </fonts>
  <fills count="37">
    <fill>
      <patternFill patternType="none"/>
    </fill>
    <fill>
      <patternFill patternType="gray125"/>
    </fill>
    <fill>
      <patternFill patternType="solid">
        <fgColor rgb="FFD2D3D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120">
    <xf numFmtId="0" fontId="0" fillId="0" borderId="0"/>
    <xf numFmtId="43" fontId="4"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0" fontId="6" fillId="0" borderId="0"/>
    <xf numFmtId="0" fontId="5" fillId="0" borderId="0"/>
    <xf numFmtId="0" fontId="5" fillId="0" borderId="0"/>
    <xf numFmtId="0" fontId="24" fillId="0" borderId="0"/>
    <xf numFmtId="0" fontId="5" fillId="0" borderId="0"/>
    <xf numFmtId="0" fontId="24" fillId="0" borderId="0"/>
    <xf numFmtId="0" fontId="4" fillId="0" borderId="0"/>
    <xf numFmtId="0" fontId="4" fillId="0" borderId="0"/>
    <xf numFmtId="9" fontId="8" fillId="0" borderId="0" applyFont="0" applyFill="0" applyBorder="0" applyAlignment="0" applyProtection="0"/>
    <xf numFmtId="9" fontId="8" fillId="0" borderId="0" applyFont="0" applyFill="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20"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40" fillId="13" borderId="0" applyNumberFormat="0" applyBorder="0" applyAlignment="0" applyProtection="0"/>
    <xf numFmtId="0" fontId="40" fillId="17" borderId="0" applyNumberFormat="0" applyBorder="0" applyAlignment="0" applyProtection="0"/>
    <xf numFmtId="0" fontId="40" fillId="21" borderId="0" applyNumberFormat="0" applyBorder="0" applyAlignment="0" applyProtection="0"/>
    <xf numFmtId="0" fontId="40" fillId="25" borderId="0" applyNumberFormat="0" applyBorder="0" applyAlignment="0" applyProtection="0"/>
    <xf numFmtId="0" fontId="40" fillId="29" borderId="0" applyNumberFormat="0" applyBorder="0" applyAlignment="0" applyProtection="0"/>
    <xf numFmtId="0" fontId="40" fillId="33" borderId="0" applyNumberFormat="0" applyBorder="0" applyAlignment="0" applyProtection="0"/>
    <xf numFmtId="0" fontId="29" fillId="3" borderId="0" applyNumberFormat="0" applyBorder="0" applyAlignment="0" applyProtection="0"/>
    <xf numFmtId="0" fontId="34" fillId="7" borderId="19" applyNumberFormat="0" applyAlignment="0" applyProtection="0"/>
    <xf numFmtId="0" fontId="36" fillId="8" borderId="22" applyNumberFormat="0" applyAlignment="0" applyProtection="0"/>
    <xf numFmtId="0" fontId="35" fillId="0" borderId="21" applyNumberFormat="0" applyFill="0" applyAlignment="0" applyProtection="0"/>
    <xf numFmtId="0" fontId="28" fillId="0" borderId="0" applyNumberFormat="0" applyFill="0" applyBorder="0" applyAlignment="0" applyProtection="0"/>
    <xf numFmtId="0" fontId="40" fillId="10" borderId="0" applyNumberFormat="0" applyBorder="0" applyAlignment="0" applyProtection="0"/>
    <xf numFmtId="0" fontId="40" fillId="14" borderId="0" applyNumberFormat="0" applyBorder="0" applyAlignment="0" applyProtection="0"/>
    <xf numFmtId="0" fontId="40" fillId="18" borderId="0" applyNumberFormat="0" applyBorder="0" applyAlignment="0" applyProtection="0"/>
    <xf numFmtId="0" fontId="40" fillId="22" borderId="0" applyNumberFormat="0" applyBorder="0" applyAlignment="0" applyProtection="0"/>
    <xf numFmtId="0" fontId="40" fillId="26" borderId="0" applyNumberFormat="0" applyBorder="0" applyAlignment="0" applyProtection="0"/>
    <xf numFmtId="0" fontId="40" fillId="30" borderId="0" applyNumberFormat="0" applyBorder="0" applyAlignment="0" applyProtection="0"/>
    <xf numFmtId="0" fontId="32" fillId="6" borderId="19" applyNumberFormat="0" applyAlignment="0" applyProtection="0"/>
    <xf numFmtId="166" fontId="41" fillId="0" borderId="0" applyFont="0" applyFill="0" applyBorder="0" applyAlignment="0" applyProtection="0"/>
    <xf numFmtId="0" fontId="8" fillId="0" borderId="0"/>
    <xf numFmtId="0" fontId="30" fillId="4" borderId="0" applyNumberFormat="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167"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5" fillId="0" borderId="0" applyFont="0" applyFill="0" applyBorder="0" applyAlignment="0" applyProtection="0"/>
    <xf numFmtId="44" fontId="42" fillId="0" borderId="0" applyFont="0" applyFill="0" applyBorder="0" applyAlignment="0" applyProtection="0"/>
    <xf numFmtId="0" fontId="31" fillId="5" borderId="0" applyNumberFormat="0" applyBorder="0" applyAlignment="0" applyProtection="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8"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43" fillId="0" borderId="0"/>
    <xf numFmtId="0" fontId="3" fillId="0" borderId="0"/>
    <xf numFmtId="0" fontId="3" fillId="0" borderId="0"/>
    <xf numFmtId="0" fontId="5" fillId="0" borderId="0"/>
    <xf numFmtId="0" fontId="5" fillId="0" borderId="0"/>
    <xf numFmtId="0" fontId="5" fillId="0" borderId="0"/>
    <xf numFmtId="0" fontId="5" fillId="0" borderId="0"/>
    <xf numFmtId="0" fontId="3" fillId="0" borderId="0"/>
    <xf numFmtId="0" fontId="42" fillId="0" borderId="0"/>
    <xf numFmtId="0" fontId="5" fillId="0" borderId="0"/>
    <xf numFmtId="0" fontId="44" fillId="0" borderId="0"/>
    <xf numFmtId="0" fontId="3" fillId="9" borderId="23" applyNumberFormat="0" applyFont="0" applyAlignment="0" applyProtection="0"/>
    <xf numFmtId="0" fontId="8" fillId="34" borderId="23" applyNumberFormat="0" applyFont="0" applyAlignment="0" applyProtection="0"/>
    <xf numFmtId="0" fontId="33" fillId="7" borderId="20"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26" fillId="0" borderId="16" applyNumberFormat="0" applyFill="0" applyAlignment="0" applyProtection="0"/>
    <xf numFmtId="0" fontId="27" fillId="0" borderId="17" applyNumberFormat="0" applyFill="0" applyAlignment="0" applyProtection="0"/>
    <xf numFmtId="0" fontId="28" fillId="0" borderId="18" applyNumberFormat="0" applyFill="0" applyAlignment="0" applyProtection="0"/>
    <xf numFmtId="0" fontId="25" fillId="0" borderId="0" applyNumberFormat="0" applyFill="0" applyBorder="0" applyAlignment="0" applyProtection="0"/>
    <xf numFmtId="0" fontId="39" fillId="0" borderId="24" applyNumberFormat="0" applyFill="0" applyAlignment="0" applyProtection="0"/>
    <xf numFmtId="0" fontId="2" fillId="0" borderId="0"/>
    <xf numFmtId="0" fontId="4" fillId="0" borderId="0"/>
    <xf numFmtId="0" fontId="41" fillId="0" borderId="0"/>
    <xf numFmtId="43" fontId="2" fillId="0" borderId="0" applyFont="0" applyFill="0" applyBorder="0" applyAlignment="0" applyProtection="0"/>
    <xf numFmtId="0" fontId="4" fillId="0" borderId="0"/>
    <xf numFmtId="0" fontId="1" fillId="0" borderId="0"/>
    <xf numFmtId="0" fontId="4" fillId="0" borderId="0"/>
    <xf numFmtId="43" fontId="1" fillId="0" borderId="0" applyFont="0" applyFill="0" applyBorder="0" applyAlignment="0" applyProtection="0"/>
    <xf numFmtId="0" fontId="4" fillId="0" borderId="0"/>
    <xf numFmtId="0" fontId="4" fillId="0" borderId="0"/>
    <xf numFmtId="0" fontId="4" fillId="0" borderId="0"/>
    <xf numFmtId="9" fontId="64" fillId="0" borderId="0" applyFont="0" applyFill="0" applyBorder="0" applyAlignment="0" applyProtection="0"/>
    <xf numFmtId="0" fontId="4" fillId="0" borderId="0"/>
    <xf numFmtId="0" fontId="4" fillId="0" borderId="0"/>
  </cellStyleXfs>
  <cellXfs count="734">
    <xf numFmtId="0" fontId="0" fillId="0" borderId="0" xfId="0"/>
    <xf numFmtId="0" fontId="9" fillId="0" borderId="0" xfId="0" applyFont="1"/>
    <xf numFmtId="0" fontId="15" fillId="0" borderId="0" xfId="0" applyFont="1" applyAlignment="1">
      <alignment horizontal="justify"/>
    </xf>
    <xf numFmtId="0" fontId="15" fillId="0" borderId="0" xfId="0" applyFont="1"/>
    <xf numFmtId="0" fontId="14" fillId="0" borderId="1" xfId="0" applyFont="1" applyBorder="1" applyAlignment="1">
      <alignment horizontal="center" vertical="top"/>
    </xf>
    <xf numFmtId="0" fontId="16" fillId="0" borderId="1" xfId="0" applyFont="1" applyBorder="1" applyAlignment="1">
      <alignment vertical="top"/>
    </xf>
    <xf numFmtId="2" fontId="16" fillId="0" borderId="1" xfId="0" applyNumberFormat="1" applyFont="1" applyBorder="1" applyAlignment="1">
      <alignment vertical="top"/>
    </xf>
    <xf numFmtId="0" fontId="14" fillId="0" borderId="3" xfId="0" applyFont="1" applyBorder="1" applyAlignment="1">
      <alignment horizontal="center" vertical="top"/>
    </xf>
    <xf numFmtId="0" fontId="16" fillId="0" borderId="3" xfId="0" applyFont="1" applyBorder="1" applyAlignment="1">
      <alignment vertical="top"/>
    </xf>
    <xf numFmtId="0" fontId="14" fillId="0" borderId="4" xfId="0" applyFont="1" applyBorder="1" applyAlignment="1">
      <alignment horizontal="center" vertical="center" wrapText="1"/>
    </xf>
    <xf numFmtId="0" fontId="12" fillId="0" borderId="0" xfId="0" applyFont="1" applyAlignment="1">
      <alignment horizontal="left" vertical="top"/>
    </xf>
    <xf numFmtId="0" fontId="12" fillId="0" borderId="0" xfId="0" applyFont="1" applyAlignment="1">
      <alignment vertical="top"/>
    </xf>
    <xf numFmtId="0" fontId="12" fillId="0" borderId="0" xfId="0" applyFont="1" applyAlignment="1">
      <alignment horizontal="center" vertical="top"/>
    </xf>
    <xf numFmtId="0" fontId="13" fillId="0" borderId="0" xfId="0" applyFont="1" applyAlignment="1">
      <alignment horizontal="left" vertical="top" indent="9"/>
    </xf>
    <xf numFmtId="0" fontId="13" fillId="0" borderId="0" xfId="0" applyFont="1" applyAlignment="1">
      <alignment vertical="top"/>
    </xf>
    <xf numFmtId="0" fontId="13" fillId="0" borderId="0" xfId="0" applyFont="1" applyAlignment="1">
      <alignment horizontal="center" vertical="top"/>
    </xf>
    <xf numFmtId="0" fontId="10" fillId="0" borderId="0" xfId="0" applyFont="1" applyFill="1" applyBorder="1" applyAlignment="1">
      <alignment horizontal="center" vertical="center" wrapText="1"/>
    </xf>
    <xf numFmtId="0" fontId="9" fillId="0" borderId="0" xfId="0" applyFont="1" applyFill="1"/>
    <xf numFmtId="0" fontId="11" fillId="0" borderId="0" xfId="0" applyFont="1"/>
    <xf numFmtId="0" fontId="14" fillId="0" borderId="1" xfId="0" quotePrefix="1" applyFont="1" applyBorder="1" applyAlignment="1">
      <alignment horizontal="center"/>
    </xf>
    <xf numFmtId="0" fontId="9" fillId="0" borderId="1" xfId="0" applyFont="1" applyBorder="1"/>
    <xf numFmtId="0" fontId="11" fillId="0" borderId="1" xfId="0" applyFont="1" applyBorder="1" applyAlignment="1">
      <alignment horizontal="center"/>
    </xf>
    <xf numFmtId="0" fontId="9" fillId="0" borderId="3" xfId="0" applyFont="1" applyBorder="1"/>
    <xf numFmtId="0" fontId="12" fillId="0" borderId="0" xfId="0" applyFont="1"/>
    <xf numFmtId="0" fontId="14" fillId="0" borderId="0" xfId="0" applyFont="1"/>
    <xf numFmtId="0" fontId="9" fillId="0" borderId="0" xfId="12" applyFont="1" applyAlignment="1">
      <alignment wrapText="1"/>
    </xf>
    <xf numFmtId="0" fontId="9" fillId="0" borderId="0" xfId="12" applyFont="1"/>
    <xf numFmtId="0" fontId="9" fillId="0" borderId="0" xfId="13" applyFont="1" applyAlignment="1">
      <alignment wrapText="1"/>
    </xf>
    <xf numFmtId="0" fontId="9" fillId="0" borderId="0" xfId="13" applyFont="1"/>
    <xf numFmtId="0" fontId="12" fillId="0" borderId="0" xfId="12" applyFont="1" applyAlignment="1">
      <alignment horizontal="center" vertical="center" wrapText="1"/>
    </xf>
    <xf numFmtId="0" fontId="9" fillId="0" borderId="0" xfId="7" applyFont="1"/>
    <xf numFmtId="0" fontId="16" fillId="0" borderId="0" xfId="7" applyFont="1"/>
    <xf numFmtId="0" fontId="14" fillId="0" borderId="5" xfId="7" applyFont="1" applyBorder="1" applyAlignment="1">
      <alignment horizontal="center" vertical="center" wrapText="1"/>
    </xf>
    <xf numFmtId="0" fontId="14" fillId="0" borderId="4" xfId="7" applyFont="1" applyBorder="1" applyAlignment="1">
      <alignment horizontal="center" vertical="center" wrapText="1"/>
    </xf>
    <xf numFmtId="43" fontId="14" fillId="0" borderId="5" xfId="5" applyFont="1" applyBorder="1" applyAlignment="1">
      <alignment horizontal="center" vertical="center" wrapText="1"/>
    </xf>
    <xf numFmtId="43" fontId="14" fillId="0" borderId="4" xfId="5" applyFont="1" applyBorder="1" applyAlignment="1">
      <alignment horizontal="center" vertical="center" wrapText="1"/>
    </xf>
    <xf numFmtId="43" fontId="14" fillId="0" borderId="5" xfId="5" applyFont="1" applyBorder="1" applyAlignment="1">
      <alignment horizontal="justify" vertical="center" wrapText="1"/>
    </xf>
    <xf numFmtId="0" fontId="16" fillId="0" borderId="0" xfId="0" applyFont="1"/>
    <xf numFmtId="0" fontId="9" fillId="0" borderId="0" xfId="8" applyFont="1"/>
    <xf numFmtId="0" fontId="14" fillId="0" borderId="0" xfId="8" applyFont="1"/>
    <xf numFmtId="0" fontId="9" fillId="0" borderId="0" xfId="6" applyFont="1"/>
    <xf numFmtId="0" fontId="13" fillId="0" borderId="0" xfId="6" applyFont="1"/>
    <xf numFmtId="0" fontId="19" fillId="0" borderId="0" xfId="6" applyFont="1"/>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1" xfId="0" quotePrefix="1" applyFont="1" applyBorder="1" applyAlignment="1">
      <alignment horizontal="center" vertical="center"/>
    </xf>
    <xf numFmtId="0" fontId="14" fillId="0" borderId="7" xfId="0" applyFont="1" applyBorder="1" applyAlignment="1">
      <alignment horizontal="center"/>
    </xf>
    <xf numFmtId="2" fontId="16" fillId="0" borderId="7" xfId="0" applyNumberFormat="1" applyFont="1" applyBorder="1"/>
    <xf numFmtId="0" fontId="16" fillId="0" borderId="7" xfId="0" applyFont="1" applyBorder="1"/>
    <xf numFmtId="0" fontId="14" fillId="0" borderId="2" xfId="0" quotePrefix="1" applyFont="1" applyBorder="1" applyAlignment="1">
      <alignment horizontal="center"/>
    </xf>
    <xf numFmtId="0" fontId="16" fillId="0" borderId="3" xfId="0" applyFont="1" applyBorder="1"/>
    <xf numFmtId="0" fontId="16" fillId="0" borderId="4" xfId="0" applyFont="1" applyBorder="1"/>
    <xf numFmtId="0" fontId="14" fillId="0" borderId="5" xfId="0" applyFont="1" applyBorder="1" applyAlignment="1">
      <alignment horizontal="center" vertical="center" wrapText="1"/>
    </xf>
    <xf numFmtId="0" fontId="16" fillId="0" borderId="4" xfId="0" applyFont="1" applyBorder="1" applyAlignment="1">
      <alignment vertical="center"/>
    </xf>
    <xf numFmtId="0" fontId="16" fillId="0" borderId="9" xfId="0" applyFont="1" applyBorder="1"/>
    <xf numFmtId="0" fontId="16" fillId="0" borderId="0" xfId="0" applyFont="1" applyAlignment="1">
      <alignment vertical="center"/>
    </xf>
    <xf numFmtId="43" fontId="16" fillId="0" borderId="1" xfId="0" applyNumberFormat="1" applyFont="1" applyBorder="1" applyAlignment="1">
      <alignment vertical="center"/>
    </xf>
    <xf numFmtId="0" fontId="16" fillId="0" borderId="3" xfId="0" applyFont="1" applyBorder="1" applyAlignment="1">
      <alignment vertical="center"/>
    </xf>
    <xf numFmtId="0" fontId="14" fillId="0" borderId="1" xfId="0" applyFont="1" applyBorder="1" applyAlignment="1">
      <alignment horizontal="justify" vertical="center"/>
    </xf>
    <xf numFmtId="0" fontId="16" fillId="0" borderId="1" xfId="0" applyFont="1" applyBorder="1" applyAlignment="1">
      <alignment horizontal="justify" vertical="center"/>
    </xf>
    <xf numFmtId="2" fontId="16" fillId="0" borderId="1" xfId="0" applyNumberFormat="1" applyFont="1" applyBorder="1" applyAlignment="1">
      <alignment horizontal="justify" vertical="center"/>
    </xf>
    <xf numFmtId="0" fontId="16" fillId="0" borderId="10" xfId="0" applyFont="1" applyBorder="1" applyAlignment="1">
      <alignment horizontal="justify" vertical="center" wrapText="1"/>
    </xf>
    <xf numFmtId="0" fontId="14" fillId="0" borderId="2" xfId="0" applyFont="1" applyBorder="1" applyAlignment="1">
      <alignment horizontal="justify" vertical="center"/>
    </xf>
    <xf numFmtId="0" fontId="16" fillId="0" borderId="2" xfId="0" applyFont="1" applyBorder="1" applyAlignment="1">
      <alignment horizontal="justify" vertical="center"/>
    </xf>
    <xf numFmtId="0" fontId="16" fillId="0" borderId="9" xfId="0" applyFont="1" applyBorder="1" applyAlignment="1">
      <alignment horizontal="justify" vertical="center"/>
    </xf>
    <xf numFmtId="0" fontId="14" fillId="0" borderId="3" xfId="0" applyFont="1" applyBorder="1" applyAlignment="1">
      <alignment horizontal="justify" vertical="center"/>
    </xf>
    <xf numFmtId="0" fontId="16" fillId="0" borderId="3" xfId="0" applyFont="1" applyBorder="1" applyAlignment="1">
      <alignment horizontal="justify" vertical="center"/>
    </xf>
    <xf numFmtId="0" fontId="16" fillId="0" borderId="11" xfId="0" applyFont="1" applyBorder="1" applyAlignment="1">
      <alignment horizontal="justify" vertical="center"/>
    </xf>
    <xf numFmtId="0" fontId="14" fillId="0" borderId="12" xfId="0" applyFont="1" applyBorder="1" applyAlignment="1">
      <alignment horizontal="justify" vertical="center" wrapText="1"/>
    </xf>
    <xf numFmtId="0" fontId="16" fillId="0" borderId="4" xfId="0" applyFont="1" applyBorder="1" applyAlignment="1">
      <alignment horizontal="justify" vertical="center"/>
    </xf>
    <xf numFmtId="0" fontId="16" fillId="0" borderId="12" xfId="0" applyFont="1" applyBorder="1" applyAlignment="1">
      <alignment horizontal="justify" vertical="center"/>
    </xf>
    <xf numFmtId="2" fontId="14" fillId="0" borderId="11" xfId="0" quotePrefix="1" applyNumberFormat="1" applyFont="1" applyBorder="1" applyAlignment="1">
      <alignment horizontal="center" vertical="center"/>
    </xf>
    <xf numFmtId="0" fontId="14" fillId="0" borderId="3" xfId="0" applyFont="1" applyBorder="1" applyAlignment="1">
      <alignment horizontal="center" vertical="center"/>
    </xf>
    <xf numFmtId="0" fontId="16" fillId="0" borderId="11" xfId="0" applyFont="1" applyBorder="1" applyAlignment="1">
      <alignment vertical="center"/>
    </xf>
    <xf numFmtId="0" fontId="14" fillId="0" borderId="4" xfId="0" applyFont="1" applyBorder="1" applyAlignment="1">
      <alignment horizontal="justify" vertical="center"/>
    </xf>
    <xf numFmtId="165" fontId="14" fillId="0" borderId="1" xfId="1" applyNumberFormat="1" applyFont="1" applyBorder="1" applyAlignment="1">
      <alignment horizontal="center" vertical="center"/>
    </xf>
    <xf numFmtId="165" fontId="16" fillId="0" borderId="1" xfId="1" applyNumberFormat="1" applyFont="1" applyBorder="1" applyAlignment="1">
      <alignment vertical="center"/>
    </xf>
    <xf numFmtId="43" fontId="16" fillId="0" borderId="1" xfId="1" applyFont="1" applyBorder="1" applyAlignment="1">
      <alignment vertical="center"/>
    </xf>
    <xf numFmtId="164" fontId="16" fillId="0" borderId="1" xfId="1" applyNumberFormat="1" applyFont="1" applyBorder="1" applyAlignment="1">
      <alignment vertical="center"/>
    </xf>
    <xf numFmtId="0" fontId="14" fillId="0" borderId="0" xfId="0" quotePrefix="1" applyFont="1" applyBorder="1" applyAlignment="1">
      <alignment horizontal="center"/>
    </xf>
    <xf numFmtId="0" fontId="16" fillId="0" borderId="10" xfId="0" applyFont="1" applyBorder="1" applyAlignment="1">
      <alignment horizontal="justify" vertical="top"/>
    </xf>
    <xf numFmtId="0" fontId="16" fillId="0" borderId="12" xfId="0" applyFont="1" applyBorder="1" applyAlignment="1">
      <alignment horizontal="justify" vertical="top"/>
    </xf>
    <xf numFmtId="0" fontId="14" fillId="0" borderId="0" xfId="0" applyFont="1" applyBorder="1" applyAlignment="1">
      <alignment horizontal="center" vertical="center"/>
    </xf>
    <xf numFmtId="2" fontId="16" fillId="0" borderId="3" xfId="0" applyNumberFormat="1" applyFont="1" applyBorder="1" applyAlignment="1">
      <alignment vertical="top"/>
    </xf>
    <xf numFmtId="0" fontId="14" fillId="0" borderId="6" xfId="0" applyFont="1" applyBorder="1" applyAlignment="1">
      <alignment horizontal="center" vertical="center"/>
    </xf>
    <xf numFmtId="0" fontId="16" fillId="0" borderId="11" xfId="0" applyFont="1" applyBorder="1" applyAlignment="1">
      <alignment horizontal="justify" vertical="top"/>
    </xf>
    <xf numFmtId="0" fontId="16" fillId="0" borderId="0" xfId="0" applyFont="1" applyBorder="1" applyAlignment="1">
      <alignment horizontal="justify" vertical="center" wrapText="1"/>
    </xf>
    <xf numFmtId="0" fontId="16" fillId="0" borderId="13" xfId="0" applyFont="1" applyBorder="1" applyAlignment="1">
      <alignment horizontal="justify" vertical="center"/>
    </xf>
    <xf numFmtId="0" fontId="16" fillId="0" borderId="6" xfId="0" applyFont="1" applyBorder="1" applyAlignment="1">
      <alignment horizontal="justify" vertical="center"/>
    </xf>
    <xf numFmtId="0" fontId="16" fillId="0" borderId="0" xfId="0" applyFont="1" applyBorder="1" applyAlignment="1">
      <alignment horizontal="justify" vertical="center"/>
    </xf>
    <xf numFmtId="0" fontId="16" fillId="0" borderId="7" xfId="0" applyFont="1" applyBorder="1" applyAlignment="1">
      <alignment horizontal="justify" vertical="center"/>
    </xf>
    <xf numFmtId="0" fontId="14" fillId="0" borderId="0" xfId="0" quotePrefix="1" applyFont="1" applyBorder="1" applyAlignment="1">
      <alignment horizontal="center" vertical="center"/>
    </xf>
    <xf numFmtId="0" fontId="16" fillId="0" borderId="0" xfId="0" applyFont="1" applyAlignment="1">
      <alignment horizontal="justify" vertical="center"/>
    </xf>
    <xf numFmtId="0" fontId="9" fillId="0" borderId="0" xfId="0" applyFont="1" applyBorder="1"/>
    <xf numFmtId="0" fontId="12" fillId="0" borderId="0" xfId="0" applyFont="1" applyBorder="1" applyAlignment="1">
      <alignment vertical="center"/>
    </xf>
    <xf numFmtId="0" fontId="14" fillId="0" borderId="4" xfId="0" applyFont="1" applyBorder="1" applyAlignment="1">
      <alignment horizontal="justify"/>
    </xf>
    <xf numFmtId="0" fontId="10" fillId="0" borderId="0" xfId="0" applyFont="1" applyAlignment="1">
      <alignment vertical="center"/>
    </xf>
    <xf numFmtId="0" fontId="14" fillId="0" borderId="1" xfId="8" applyFont="1" applyBorder="1" applyAlignment="1">
      <alignment horizontal="center" vertical="center"/>
    </xf>
    <xf numFmtId="0" fontId="14" fillId="0" borderId="1" xfId="8" quotePrefix="1" applyFont="1" applyBorder="1" applyAlignment="1">
      <alignment horizontal="center" vertical="center"/>
    </xf>
    <xf numFmtId="0" fontId="16" fillId="0" borderId="0" xfId="8" applyFont="1" applyAlignment="1">
      <alignment vertical="center"/>
    </xf>
    <xf numFmtId="0" fontId="14" fillId="0" borderId="1" xfId="8" quotePrefix="1" applyFont="1" applyFill="1" applyBorder="1" applyAlignment="1">
      <alignment horizontal="center" vertical="center"/>
    </xf>
    <xf numFmtId="0" fontId="16" fillId="0" borderId="1" xfId="8" applyFont="1" applyBorder="1" applyAlignment="1">
      <alignment vertical="center"/>
    </xf>
    <xf numFmtId="165" fontId="14" fillId="0" borderId="1" xfId="2" applyNumberFormat="1" applyFont="1" applyBorder="1" applyAlignment="1">
      <alignment horizontal="center" vertical="center"/>
    </xf>
    <xf numFmtId="165" fontId="16" fillId="0" borderId="1" xfId="2" applyNumberFormat="1" applyFont="1" applyBorder="1" applyAlignment="1">
      <alignment vertical="center"/>
    </xf>
    <xf numFmtId="43" fontId="16" fillId="0" borderId="1" xfId="2" applyFont="1" applyBorder="1" applyAlignment="1">
      <alignment vertical="center"/>
    </xf>
    <xf numFmtId="164" fontId="16" fillId="0" borderId="1" xfId="2" applyNumberFormat="1" applyFont="1" applyBorder="1" applyAlignment="1">
      <alignment vertical="center"/>
    </xf>
    <xf numFmtId="164" fontId="14" fillId="0" borderId="1" xfId="2" applyNumberFormat="1" applyFont="1" applyFill="1" applyBorder="1" applyAlignment="1">
      <alignment horizontal="center" vertical="center"/>
    </xf>
    <xf numFmtId="43" fontId="14" fillId="0" borderId="1" xfId="2" applyFont="1" applyFill="1" applyBorder="1" applyAlignment="1">
      <alignment horizontal="center" vertical="center"/>
    </xf>
    <xf numFmtId="43" fontId="16" fillId="0" borderId="1" xfId="2" applyFont="1" applyFill="1" applyBorder="1" applyAlignment="1">
      <alignment vertical="center"/>
    </xf>
    <xf numFmtId="0" fontId="16" fillId="0" borderId="3" xfId="8" applyFont="1" applyBorder="1" applyAlignment="1">
      <alignment vertical="center"/>
    </xf>
    <xf numFmtId="165" fontId="16" fillId="0" borderId="3" xfId="2" applyNumberFormat="1" applyFont="1" applyBorder="1" applyAlignment="1">
      <alignment vertical="center"/>
    </xf>
    <xf numFmtId="43" fontId="16" fillId="0" borderId="3" xfId="2" applyFont="1" applyBorder="1" applyAlignment="1">
      <alignment vertical="center"/>
    </xf>
    <xf numFmtId="164" fontId="16" fillId="0" borderId="3" xfId="2" applyNumberFormat="1" applyFont="1" applyBorder="1" applyAlignment="1">
      <alignment vertical="center"/>
    </xf>
    <xf numFmtId="0" fontId="14" fillId="0" borderId="8" xfId="0" applyFont="1" applyBorder="1" applyAlignment="1">
      <alignment horizontal="justify" vertical="center"/>
    </xf>
    <xf numFmtId="0" fontId="14" fillId="0" borderId="4" xfId="0" applyFont="1" applyBorder="1" applyAlignment="1">
      <alignment horizontal="center" vertical="center"/>
    </xf>
    <xf numFmtId="0" fontId="20" fillId="0" borderId="0" xfId="0" applyFont="1" applyAlignment="1">
      <alignment vertical="center"/>
    </xf>
    <xf numFmtId="0" fontId="22" fillId="0" borderId="6" xfId="0" applyFont="1" applyBorder="1"/>
    <xf numFmtId="0" fontId="10" fillId="0" borderId="0" xfId="0" applyFont="1" applyAlignment="1">
      <alignment horizontal="left" vertical="center"/>
    </xf>
    <xf numFmtId="0" fontId="22" fillId="0" borderId="0" xfId="0" applyFont="1" applyBorder="1"/>
    <xf numFmtId="0" fontId="22" fillId="0" borderId="0" xfId="0" applyFont="1"/>
    <xf numFmtId="0" fontId="10" fillId="0" borderId="0" xfId="0" applyFont="1" applyBorder="1" applyAlignment="1">
      <alignment vertical="center"/>
    </xf>
    <xf numFmtId="0" fontId="9" fillId="0" borderId="0" xfId="8" applyFont="1" applyBorder="1"/>
    <xf numFmtId="0" fontId="14" fillId="0" borderId="4" xfId="12" applyFont="1" applyBorder="1" applyAlignment="1">
      <alignment horizontal="justify" vertical="center" wrapText="1"/>
    </xf>
    <xf numFmtId="0" fontId="16" fillId="0" borderId="4" xfId="12" applyFont="1" applyBorder="1" applyAlignment="1">
      <alignment horizontal="justify" vertical="center"/>
    </xf>
    <xf numFmtId="0" fontId="14" fillId="0" borderId="4" xfId="12" applyFont="1" applyBorder="1" applyAlignment="1">
      <alignment horizontal="center" vertical="center" wrapText="1"/>
    </xf>
    <xf numFmtId="0" fontId="14" fillId="0" borderId="3" xfId="0" applyFont="1" applyBorder="1" applyAlignment="1">
      <alignment horizontal="center" wrapText="1"/>
    </xf>
    <xf numFmtId="0" fontId="14" fillId="0" borderId="3" xfId="0" quotePrefix="1" applyFont="1" applyBorder="1" applyAlignment="1">
      <alignment horizontal="center"/>
    </xf>
    <xf numFmtId="0" fontId="14" fillId="0" borderId="6" xfId="0" quotePrefix="1" applyFont="1" applyBorder="1" applyAlignment="1">
      <alignment horizontal="center"/>
    </xf>
    <xf numFmtId="0" fontId="16" fillId="0" borderId="11" xfId="0" applyFont="1" applyBorder="1"/>
    <xf numFmtId="0" fontId="16" fillId="0" borderId="4" xfId="0" applyFont="1" applyBorder="1" applyAlignment="1">
      <alignment vertical="top"/>
    </xf>
    <xf numFmtId="2" fontId="16" fillId="0" borderId="4" xfId="0" applyNumberFormat="1" applyFont="1" applyBorder="1" applyAlignment="1">
      <alignment vertical="top"/>
    </xf>
    <xf numFmtId="0" fontId="14" fillId="0" borderId="7" xfId="0" applyFont="1" applyBorder="1" applyAlignment="1">
      <alignment horizontal="center"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2" borderId="2" xfId="0" applyFont="1" applyFill="1" applyBorder="1" applyAlignment="1">
      <alignment horizontal="centerContinuous" vertical="center"/>
    </xf>
    <xf numFmtId="0" fontId="14" fillId="2" borderId="4" xfId="0" applyFont="1" applyFill="1" applyBorder="1" applyAlignment="1">
      <alignment horizontal="center" wrapText="1"/>
    </xf>
    <xf numFmtId="0" fontId="14" fillId="2" borderId="4" xfId="0" applyFont="1" applyFill="1" applyBorder="1" applyAlignment="1">
      <alignment horizontal="center" vertical="center" wrapText="1"/>
    </xf>
    <xf numFmtId="0" fontId="14" fillId="2" borderId="13" xfId="0" applyFont="1" applyFill="1" applyBorder="1" applyAlignment="1">
      <alignment horizontal="centerContinuous" vertical="center" wrapText="1"/>
    </xf>
    <xf numFmtId="0" fontId="14" fillId="2" borderId="12" xfId="0" applyFont="1" applyFill="1" applyBorder="1" applyAlignment="1">
      <alignment horizontal="centerContinuous" vertical="center" wrapText="1"/>
    </xf>
    <xf numFmtId="0" fontId="14" fillId="2" borderId="5" xfId="0" applyFont="1" applyFill="1" applyBorder="1" applyAlignment="1">
      <alignment horizontal="centerContinuous" vertical="center" wrapText="1"/>
    </xf>
    <xf numFmtId="0" fontId="14" fillId="2" borderId="2" xfId="0" applyFont="1" applyFill="1" applyBorder="1" applyAlignment="1">
      <alignment horizontal="justify" vertical="center" wrapText="1"/>
    </xf>
    <xf numFmtId="0" fontId="14" fillId="2" borderId="3" xfId="0" applyFont="1" applyFill="1" applyBorder="1" applyAlignment="1">
      <alignment horizontal="justify"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12" applyFont="1" applyFill="1" applyBorder="1" applyAlignment="1">
      <alignment horizontal="center" vertical="center" wrapText="1"/>
    </xf>
    <xf numFmtId="0" fontId="14" fillId="2" borderId="7" xfId="12" applyFont="1" applyFill="1" applyBorder="1" applyAlignment="1">
      <alignment horizontal="center" vertical="center" wrapText="1"/>
    </xf>
    <xf numFmtId="0" fontId="14" fillId="2" borderId="12" xfId="0" applyFont="1" applyFill="1" applyBorder="1" applyAlignment="1">
      <alignment horizontal="center" vertical="center" wrapText="1"/>
    </xf>
    <xf numFmtId="0" fontId="9" fillId="0" borderId="0" xfId="0" applyFont="1" applyAlignment="1">
      <alignment horizontal="center"/>
    </xf>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49" fontId="12" fillId="2" borderId="4" xfId="0" applyNumberFormat="1" applyFont="1" applyFill="1" applyBorder="1" applyAlignment="1">
      <alignment horizontal="center" vertical="top" wrapText="1"/>
    </xf>
    <xf numFmtId="0" fontId="12" fillId="0" borderId="0" xfId="0" applyFont="1" applyAlignment="1">
      <alignment vertical="center" wrapText="1"/>
    </xf>
    <xf numFmtId="0" fontId="12" fillId="0" borderId="0" xfId="0" applyFont="1" applyAlignment="1">
      <alignment vertical="top" wrapText="1"/>
    </xf>
    <xf numFmtId="0" fontId="10" fillId="0" borderId="7" xfId="0" applyFont="1" applyFill="1" applyBorder="1" applyAlignment="1">
      <alignment horizontal="center" vertical="center" wrapText="1"/>
    </xf>
    <xf numFmtId="49" fontId="12" fillId="2" borderId="5" xfId="0" applyNumberFormat="1" applyFont="1" applyFill="1" applyBorder="1" applyAlignment="1">
      <alignment horizontal="center" vertical="top" wrapText="1"/>
    </xf>
    <xf numFmtId="0" fontId="14" fillId="2" borderId="12" xfId="0" applyFont="1" applyFill="1" applyBorder="1" applyAlignment="1">
      <alignment horizontal="center" vertical="center" wrapText="1"/>
    </xf>
    <xf numFmtId="0" fontId="9" fillId="0" borderId="0" xfId="6" applyFont="1" applyBorder="1"/>
    <xf numFmtId="0" fontId="13" fillId="0" borderId="0" xfId="6" applyFont="1" applyBorder="1"/>
    <xf numFmtId="0" fontId="46" fillId="0" borderId="0" xfId="107" applyFont="1" applyBorder="1" applyAlignment="1">
      <alignment vertical="center"/>
    </xf>
    <xf numFmtId="0" fontId="16" fillId="0" borderId="0" xfId="107" applyFont="1" applyBorder="1" applyAlignment="1">
      <alignment vertical="center"/>
    </xf>
    <xf numFmtId="49" fontId="14" fillId="0" borderId="0" xfId="107" applyNumberFormat="1" applyFont="1" applyFill="1" applyBorder="1" applyAlignment="1">
      <alignment horizontal="center" vertical="center"/>
    </xf>
    <xf numFmtId="0" fontId="14" fillId="0" borderId="0" xfId="107" applyFont="1" applyBorder="1" applyAlignment="1">
      <alignment vertical="center"/>
    </xf>
    <xf numFmtId="0" fontId="13" fillId="2" borderId="0" xfId="107" applyFont="1" applyFill="1" applyBorder="1" applyAlignment="1">
      <alignment horizontal="centerContinuous"/>
    </xf>
    <xf numFmtId="0" fontId="13" fillId="2" borderId="0" xfId="107" applyFont="1" applyFill="1" applyBorder="1" applyAlignment="1">
      <alignment horizontal="centerContinuous" vertical="center"/>
    </xf>
    <xf numFmtId="0" fontId="13" fillId="2" borderId="0" xfId="107" applyFont="1" applyFill="1" applyBorder="1" applyAlignment="1">
      <alignment horizontal="center" vertical="center"/>
    </xf>
    <xf numFmtId="0" fontId="47" fillId="0" borderId="0" xfId="106" applyFont="1" applyFill="1" applyBorder="1" applyAlignment="1" applyProtection="1">
      <alignment horizontal="left" vertical="center"/>
      <protection locked="0"/>
    </xf>
    <xf numFmtId="0" fontId="14" fillId="35" borderId="0" xfId="108" applyFont="1" applyFill="1" applyBorder="1" applyAlignment="1">
      <alignment vertical="center"/>
    </xf>
    <xf numFmtId="0" fontId="13" fillId="0" borderId="0" xfId="107" applyFont="1" applyBorder="1" applyAlignment="1">
      <alignment horizontal="centerContinuous" vertical="center"/>
    </xf>
    <xf numFmtId="43" fontId="48" fillId="0" borderId="0" xfId="109" applyFont="1" applyBorder="1" applyAlignment="1">
      <alignment horizontal="center" vertical="center"/>
    </xf>
    <xf numFmtId="43" fontId="49" fillId="0" borderId="0" xfId="109" applyFont="1" applyBorder="1" applyAlignment="1">
      <alignment horizontal="center" vertical="center"/>
    </xf>
    <xf numFmtId="43" fontId="16" fillId="0" borderId="0" xfId="109" applyFont="1" applyBorder="1" applyAlignment="1">
      <alignment horizontal="center" vertical="center"/>
    </xf>
    <xf numFmtId="43" fontId="14" fillId="0" borderId="0" xfId="109" applyFont="1" applyBorder="1" applyAlignment="1">
      <alignment horizontal="center" vertical="center"/>
    </xf>
    <xf numFmtId="0" fontId="12" fillId="0" borderId="28" xfId="107" applyFont="1" applyBorder="1" applyAlignment="1">
      <alignment horizontal="centerContinuous" vertical="center"/>
    </xf>
    <xf numFmtId="0" fontId="13" fillId="0" borderId="29" xfId="107" applyFont="1" applyBorder="1" applyAlignment="1">
      <alignment horizontal="centerContinuous" vertical="center"/>
    </xf>
    <xf numFmtId="0" fontId="46" fillId="0" borderId="28" xfId="107" applyFont="1" applyBorder="1" applyAlignment="1">
      <alignment vertical="center"/>
    </xf>
    <xf numFmtId="49" fontId="14" fillId="0" borderId="29" xfId="107" applyNumberFormat="1" applyFont="1" applyFill="1" applyBorder="1" applyAlignment="1">
      <alignment horizontal="center" vertical="center"/>
    </xf>
    <xf numFmtId="0" fontId="14" fillId="0" borderId="28" xfId="107" applyFont="1" applyBorder="1" applyAlignment="1">
      <alignment vertical="center"/>
    </xf>
    <xf numFmtId="0" fontId="45" fillId="0" borderId="28" xfId="106" applyFont="1" applyFill="1" applyBorder="1" applyAlignment="1" applyProtection="1">
      <alignment horizontal="left" vertical="center" indent="1"/>
      <protection locked="0"/>
    </xf>
    <xf numFmtId="0" fontId="16" fillId="0" borderId="28" xfId="107" applyFont="1" applyBorder="1" applyAlignment="1">
      <alignment horizontal="left" vertical="center" indent="2"/>
    </xf>
    <xf numFmtId="0" fontId="45" fillId="0" borderId="28" xfId="106" applyFont="1" applyFill="1" applyBorder="1" applyAlignment="1" applyProtection="1">
      <alignment horizontal="left" vertical="center" wrapText="1" indent="1"/>
      <protection locked="0"/>
    </xf>
    <xf numFmtId="0" fontId="16" fillId="35" borderId="30" xfId="108" applyFont="1" applyFill="1" applyBorder="1" applyAlignment="1">
      <alignment vertical="center"/>
    </xf>
    <xf numFmtId="0" fontId="16" fillId="35" borderId="31" xfId="108" applyFont="1" applyFill="1" applyBorder="1" applyAlignment="1">
      <alignment vertical="center"/>
    </xf>
    <xf numFmtId="43" fontId="16" fillId="0" borderId="31" xfId="109" applyFont="1" applyBorder="1" applyAlignment="1">
      <alignment horizontal="center" vertical="center"/>
    </xf>
    <xf numFmtId="43" fontId="16" fillId="0" borderId="32" xfId="109" applyFont="1" applyBorder="1" applyAlignment="1">
      <alignment horizontal="center" vertical="center"/>
    </xf>
    <xf numFmtId="0" fontId="9" fillId="0" borderId="15" xfId="6" applyFont="1" applyBorder="1"/>
    <xf numFmtId="0" fontId="9" fillId="0" borderId="10" xfId="6" applyFont="1" applyBorder="1"/>
    <xf numFmtId="0" fontId="12" fillId="0" borderId="15" xfId="6" applyFont="1" applyBorder="1" applyAlignment="1">
      <alignment vertical="center"/>
    </xf>
    <xf numFmtId="169" fontId="48" fillId="0" borderId="0" xfId="109" applyNumberFormat="1" applyFont="1" applyBorder="1" applyAlignment="1">
      <alignment horizontal="center" vertical="center"/>
    </xf>
    <xf numFmtId="169" fontId="49" fillId="0" borderId="0" xfId="109" applyNumberFormat="1" applyFont="1" applyBorder="1" applyAlignment="1">
      <alignment horizontal="center" vertical="center"/>
    </xf>
    <xf numFmtId="169" fontId="48" fillId="0" borderId="29" xfId="109" applyNumberFormat="1" applyFont="1" applyBorder="1" applyAlignment="1">
      <alignment horizontal="center" vertical="center"/>
    </xf>
    <xf numFmtId="169" fontId="49" fillId="0" borderId="29" xfId="109" applyNumberFormat="1" applyFont="1" applyBorder="1" applyAlignment="1">
      <alignment horizontal="center" vertical="center"/>
    </xf>
    <xf numFmtId="0" fontId="12" fillId="2" borderId="0" xfId="8" applyFont="1" applyFill="1" applyBorder="1" applyAlignment="1">
      <alignment horizontal="centerContinuous" vertical="center" wrapText="1"/>
    </xf>
    <xf numFmtId="0" fontId="12" fillId="2" borderId="11" xfId="8" applyFont="1" applyFill="1" applyBorder="1" applyAlignment="1">
      <alignment horizontal="centerContinuous" vertical="center" wrapText="1"/>
    </xf>
    <xf numFmtId="0" fontId="12" fillId="2" borderId="4" xfId="8" applyFont="1" applyFill="1" applyBorder="1" applyAlignment="1">
      <alignment horizontal="center" vertical="center" wrapText="1"/>
    </xf>
    <xf numFmtId="0" fontId="12" fillId="2" borderId="3" xfId="8" applyFont="1" applyFill="1" applyBorder="1" applyAlignment="1">
      <alignment horizontal="center" vertical="center" wrapText="1"/>
    </xf>
    <xf numFmtId="0" fontId="51" fillId="35" borderId="0" xfId="111" applyFont="1" applyFill="1" applyBorder="1" applyAlignment="1">
      <alignment vertical="center"/>
    </xf>
    <xf numFmtId="0" fontId="50" fillId="0" borderId="7" xfId="111" applyFont="1" applyFill="1" applyBorder="1" applyAlignment="1">
      <alignment horizontal="justify" vertical="center"/>
    </xf>
    <xf numFmtId="0" fontId="51" fillId="35" borderId="0" xfId="111" applyFont="1" applyFill="1" applyBorder="1"/>
    <xf numFmtId="0" fontId="11" fillId="2" borderId="12" xfId="112" applyFont="1" applyFill="1" applyBorder="1" applyAlignment="1">
      <alignment horizontal="center" vertical="center" wrapText="1"/>
    </xf>
    <xf numFmtId="0" fontId="11" fillId="2" borderId="5" xfId="112" applyFont="1" applyFill="1" applyBorder="1" applyAlignment="1">
      <alignment horizontal="center" vertical="center" wrapText="1"/>
    </xf>
    <xf numFmtId="0" fontId="12" fillId="0" borderId="4" xfId="112" quotePrefix="1" applyFont="1" applyBorder="1" applyAlignment="1">
      <alignment horizontal="center" vertical="center" wrapText="1"/>
    </xf>
    <xf numFmtId="0" fontId="12" fillId="0" borderId="12" xfId="112" quotePrefix="1" applyFont="1" applyBorder="1" applyAlignment="1">
      <alignment horizontal="center" vertical="center" wrapText="1"/>
    </xf>
    <xf numFmtId="0" fontId="53" fillId="35" borderId="4" xfId="111" applyFont="1" applyFill="1" applyBorder="1" applyAlignment="1">
      <alignment horizontal="justify" vertical="center" wrapText="1"/>
    </xf>
    <xf numFmtId="43" fontId="53" fillId="35" borderId="12" xfId="113" applyFont="1" applyFill="1" applyBorder="1" applyAlignment="1">
      <alignment horizontal="justify" vertical="center" wrapText="1"/>
    </xf>
    <xf numFmtId="43" fontId="53" fillId="35" borderId="4" xfId="113" applyFont="1" applyFill="1" applyBorder="1" applyAlignment="1">
      <alignment horizontal="justify" vertical="center" wrapText="1"/>
    </xf>
    <xf numFmtId="0" fontId="14" fillId="0" borderId="10" xfId="0" quotePrefix="1" applyFont="1" applyBorder="1" applyAlignment="1">
      <alignment horizontal="justify" vertical="center"/>
    </xf>
    <xf numFmtId="0" fontId="10" fillId="0" borderId="0" xfId="0" applyFont="1" applyBorder="1" applyAlignment="1">
      <alignment vertical="center" wrapText="1"/>
    </xf>
    <xf numFmtId="1" fontId="55" fillId="35" borderId="1" xfId="0" quotePrefix="1" applyNumberFormat="1" applyFont="1" applyFill="1" applyBorder="1" applyAlignment="1">
      <alignment horizontal="center" vertical="top" wrapText="1"/>
    </xf>
    <xf numFmtId="1" fontId="56" fillId="35" borderId="1" xfId="0" quotePrefix="1" applyNumberFormat="1" applyFont="1" applyFill="1" applyBorder="1" applyAlignment="1">
      <alignment horizontal="center" vertical="top" wrapText="1"/>
    </xf>
    <xf numFmtId="1" fontId="56" fillId="35" borderId="1" xfId="0" applyNumberFormat="1" applyFont="1" applyFill="1" applyBorder="1" applyAlignment="1">
      <alignment horizontal="center" vertical="top" wrapText="1"/>
    </xf>
    <xf numFmtId="170" fontId="57" fillId="35" borderId="1" xfId="109" applyNumberFormat="1" applyFont="1" applyFill="1" applyBorder="1" applyAlignment="1">
      <alignment horizontal="left" vertical="center" wrapText="1"/>
    </xf>
    <xf numFmtId="1" fontId="56" fillId="35" borderId="1" xfId="0" applyNumberFormat="1" applyFont="1" applyFill="1" applyBorder="1" applyAlignment="1">
      <alignment horizontal="center" vertical="center"/>
    </xf>
    <xf numFmtId="170" fontId="58" fillId="35" borderId="1" xfId="109" applyNumberFormat="1" applyFont="1" applyFill="1" applyBorder="1" applyAlignment="1">
      <alignment horizontal="left" vertical="center" wrapText="1"/>
    </xf>
    <xf numFmtId="1" fontId="55" fillId="35" borderId="1" xfId="0" applyNumberFormat="1" applyFont="1" applyFill="1" applyBorder="1" applyAlignment="1">
      <alignment horizontal="center" vertical="top" wrapText="1"/>
    </xf>
    <xf numFmtId="1" fontId="56" fillId="35" borderId="1" xfId="0" applyNumberFormat="1" applyFont="1" applyFill="1" applyBorder="1" applyAlignment="1">
      <alignment horizontal="center" vertical="center" wrapText="1"/>
    </xf>
    <xf numFmtId="0" fontId="16" fillId="0" borderId="1" xfId="0" applyFont="1" applyBorder="1" applyAlignment="1">
      <alignment horizontal="center" vertical="center"/>
    </xf>
    <xf numFmtId="0" fontId="9" fillId="0" borderId="0" xfId="0" applyFont="1" applyAlignment="1">
      <alignment horizontal="center" vertical="center"/>
    </xf>
    <xf numFmtId="0" fontId="60" fillId="0" borderId="1" xfId="0" applyFont="1" applyBorder="1" applyAlignment="1">
      <alignment horizontal="left" vertical="center" wrapText="1"/>
    </xf>
    <xf numFmtId="0" fontId="9" fillId="0" borderId="0" xfId="0" applyFont="1" applyAlignment="1">
      <alignment horizontal="center" vertical="center" wrapText="1"/>
    </xf>
    <xf numFmtId="1" fontId="56" fillId="0" borderId="1" xfId="0" applyNumberFormat="1" applyFont="1" applyBorder="1" applyAlignment="1">
      <alignment horizontal="center" vertical="center" wrapText="1"/>
    </xf>
    <xf numFmtId="0" fontId="57" fillId="0" borderId="3" xfId="0" applyFont="1" applyBorder="1" applyAlignment="1">
      <alignment horizontal="center" vertical="center"/>
    </xf>
    <xf numFmtId="0" fontId="9" fillId="0" borderId="6" xfId="0" applyFont="1" applyBorder="1" applyAlignment="1">
      <alignment horizontal="center" vertical="center"/>
    </xf>
    <xf numFmtId="0" fontId="14" fillId="0" borderId="2" xfId="0" quotePrefix="1" applyFont="1" applyBorder="1" applyAlignment="1">
      <alignment horizontal="center" vertical="center"/>
    </xf>
    <xf numFmtId="0" fontId="14" fillId="0" borderId="2" xfId="0" quotePrefix="1" applyFont="1" applyBorder="1" applyAlignment="1">
      <alignment horizontal="center" vertical="center" wrapText="1"/>
    </xf>
    <xf numFmtId="0" fontId="14" fillId="0" borderId="1" xfId="0" quotePrefix="1"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49" fontId="12" fillId="2" borderId="5" xfId="0" applyNumberFormat="1" applyFont="1" applyFill="1" applyBorder="1" applyAlignment="1">
      <alignment horizontal="center" vertical="center" wrapText="1"/>
    </xf>
    <xf numFmtId="49" fontId="12" fillId="2" borderId="3" xfId="0" applyNumberFormat="1" applyFont="1" applyFill="1" applyBorder="1" applyAlignment="1">
      <alignment horizontal="center" vertical="center" wrapText="1"/>
    </xf>
    <xf numFmtId="49" fontId="12" fillId="2" borderId="4" xfId="0" applyNumberFormat="1" applyFont="1" applyFill="1" applyBorder="1" applyAlignment="1">
      <alignment horizontal="center" vertical="center" wrapText="1"/>
    </xf>
    <xf numFmtId="0" fontId="12" fillId="2" borderId="4" xfId="0" applyNumberFormat="1" applyFont="1" applyFill="1" applyBorder="1" applyAlignment="1">
      <alignment horizontal="center" vertical="center" wrapText="1"/>
    </xf>
    <xf numFmtId="43" fontId="12" fillId="2" borderId="4" xfId="1" applyFont="1" applyFill="1" applyBorder="1" applyAlignment="1">
      <alignment horizontal="center" vertical="center" wrapText="1"/>
    </xf>
    <xf numFmtId="0" fontId="16" fillId="0" borderId="4" xfId="0" applyFont="1" applyBorder="1" applyAlignment="1">
      <alignment horizontal="center" vertical="center"/>
    </xf>
    <xf numFmtId="0" fontId="57" fillId="0" borderId="1" xfId="0" applyFont="1" applyBorder="1" applyAlignment="1">
      <alignment horizontal="center" vertical="center"/>
    </xf>
    <xf numFmtId="0" fontId="16" fillId="0" borderId="1" xfId="0" applyFont="1" applyBorder="1" applyAlignment="1">
      <alignment horizontal="center" vertical="center" wrapText="1"/>
    </xf>
    <xf numFmtId="49" fontId="58" fillId="0" borderId="1" xfId="114" applyNumberFormat="1" applyFont="1" applyBorder="1" applyAlignment="1">
      <alignment horizontal="center" vertical="center" wrapText="1"/>
    </xf>
    <xf numFmtId="49" fontId="58" fillId="0" borderId="1" xfId="115" applyNumberFormat="1" applyFont="1" applyBorder="1" applyAlignment="1">
      <alignment horizontal="center" vertical="center" wrapText="1"/>
    </xf>
    <xf numFmtId="0" fontId="58" fillId="0" borderId="1" xfId="115" applyNumberFormat="1" applyFont="1" applyBorder="1" applyAlignment="1">
      <alignment horizontal="center" vertical="center" wrapText="1"/>
    </xf>
    <xf numFmtId="0" fontId="58" fillId="0" borderId="1" xfId="114" applyNumberFormat="1" applyFont="1" applyBorder="1" applyAlignment="1">
      <alignment horizontal="center" vertical="center" wrapText="1"/>
    </xf>
    <xf numFmtId="0" fontId="14" fillId="0" borderId="5" xfId="112" applyFont="1" applyBorder="1" applyAlignment="1">
      <alignment vertical="center" wrapText="1"/>
    </xf>
    <xf numFmtId="0" fontId="14" fillId="0" borderId="5" xfId="112" applyFont="1" applyBorder="1" applyAlignment="1">
      <alignment horizontal="justify" vertical="center" wrapText="1"/>
    </xf>
    <xf numFmtId="43" fontId="16" fillId="0" borderId="1" xfId="0" applyNumberFormat="1" applyFont="1" applyBorder="1" applyAlignment="1">
      <alignment vertical="top"/>
    </xf>
    <xf numFmtId="43" fontId="14" fillId="0" borderId="3" xfId="0" quotePrefix="1" applyNumberFormat="1" applyFont="1" applyBorder="1" applyAlignment="1">
      <alignment horizontal="center"/>
    </xf>
    <xf numFmtId="43" fontId="14" fillId="0" borderId="3" xfId="0" quotePrefix="1" applyNumberFormat="1" applyFont="1" applyBorder="1" applyAlignment="1">
      <alignment horizontal="center" vertical="center"/>
    </xf>
    <xf numFmtId="43" fontId="12" fillId="0" borderId="3" xfId="0" quotePrefix="1" applyNumberFormat="1" applyFont="1" applyBorder="1" applyAlignment="1">
      <alignment horizontal="center" vertical="center"/>
    </xf>
    <xf numFmtId="43" fontId="16" fillId="0" borderId="1" xfId="1" applyFont="1" applyBorder="1" applyAlignment="1">
      <alignment horizontal="center" vertical="center"/>
    </xf>
    <xf numFmtId="43" fontId="16" fillId="0" borderId="3" xfId="1" applyFont="1" applyBorder="1" applyAlignment="1">
      <alignment horizontal="center" vertical="center"/>
    </xf>
    <xf numFmtId="0" fontId="16" fillId="0" borderId="3" xfId="0" applyFont="1" applyBorder="1" applyAlignment="1">
      <alignment horizontal="center" vertical="center"/>
    </xf>
    <xf numFmtId="43" fontId="57" fillId="0" borderId="4" xfId="0" applyNumberFormat="1" applyFont="1" applyBorder="1" applyAlignment="1">
      <alignment vertical="center"/>
    </xf>
    <xf numFmtId="43" fontId="16" fillId="0" borderId="1" xfId="1" applyFont="1" applyBorder="1" applyAlignment="1">
      <alignment horizontal="center"/>
    </xf>
    <xf numFmtId="2" fontId="16" fillId="0" borderId="1" xfId="0" applyNumberFormat="1" applyFont="1" applyBorder="1" applyAlignment="1"/>
    <xf numFmtId="43" fontId="16" fillId="0" borderId="1" xfId="0" applyNumberFormat="1" applyFont="1" applyBorder="1" applyAlignment="1"/>
    <xf numFmtId="0" fontId="16" fillId="0" borderId="1" xfId="0" applyFont="1" applyBorder="1" applyAlignment="1"/>
    <xf numFmtId="43" fontId="16" fillId="0" borderId="2" xfId="1" applyFont="1" applyBorder="1" applyAlignment="1">
      <alignment horizontal="center"/>
    </xf>
    <xf numFmtId="43" fontId="16" fillId="0" borderId="2" xfId="0" applyNumberFormat="1" applyFont="1" applyBorder="1" applyAlignment="1"/>
    <xf numFmtId="43" fontId="16" fillId="0" borderId="3" xfId="1" applyFont="1" applyBorder="1" applyAlignment="1">
      <alignment horizontal="center"/>
    </xf>
    <xf numFmtId="0" fontId="16" fillId="0" borderId="3" xfId="0" applyFont="1" applyBorder="1" applyAlignment="1"/>
    <xf numFmtId="0" fontId="16" fillId="0" borderId="4" xfId="0" applyFont="1" applyBorder="1" applyAlignment="1"/>
    <xf numFmtId="43" fontId="12" fillId="0" borderId="3" xfId="1" quotePrefix="1" applyFont="1" applyBorder="1" applyAlignment="1">
      <alignment horizontal="center" vertical="center"/>
    </xf>
    <xf numFmtId="43" fontId="14" fillId="0" borderId="1" xfId="1" quotePrefix="1" applyFont="1" applyBorder="1" applyAlignment="1">
      <alignment horizontal="center" vertical="center"/>
    </xf>
    <xf numFmtId="1" fontId="55" fillId="35" borderId="1" xfId="0" applyNumberFormat="1" applyFont="1" applyFill="1" applyBorder="1" applyAlignment="1">
      <alignment horizontal="center" vertical="center" wrapText="1"/>
    </xf>
    <xf numFmtId="1" fontId="55" fillId="35" borderId="1" xfId="0" quotePrefix="1" applyNumberFormat="1" applyFont="1" applyFill="1" applyBorder="1" applyAlignment="1">
      <alignment horizontal="center" vertical="center" wrapText="1"/>
    </xf>
    <xf numFmtId="43" fontId="63" fillId="0" borderId="1" xfId="1" applyFont="1" applyBorder="1" applyAlignment="1">
      <alignment vertical="center"/>
    </xf>
    <xf numFmtId="43" fontId="57" fillId="0" borderId="1" xfId="1" applyFont="1" applyBorder="1" applyAlignment="1">
      <alignment vertical="center"/>
    </xf>
    <xf numFmtId="43" fontId="13" fillId="0" borderId="1" xfId="1" applyFont="1" applyBorder="1" applyAlignment="1">
      <alignment vertical="center"/>
    </xf>
    <xf numFmtId="0" fontId="57" fillId="0" borderId="4" xfId="0" applyFont="1" applyBorder="1" applyAlignment="1">
      <alignment horizontal="center" vertical="center"/>
    </xf>
    <xf numFmtId="43" fontId="57" fillId="0" borderId="3" xfId="0" applyNumberFormat="1" applyFont="1" applyBorder="1" applyAlignment="1">
      <alignment vertical="center"/>
    </xf>
    <xf numFmtId="43" fontId="12" fillId="0" borderId="1" xfId="1" applyFont="1" applyBorder="1" applyAlignment="1">
      <alignment vertical="center"/>
    </xf>
    <xf numFmtId="1" fontId="56" fillId="35" borderId="1" xfId="0" quotePrefix="1" applyNumberFormat="1" applyFont="1" applyFill="1" applyBorder="1" applyAlignment="1">
      <alignment horizontal="center" vertical="center" wrapText="1"/>
    </xf>
    <xf numFmtId="1" fontId="56" fillId="35" borderId="1" xfId="0" quotePrefix="1" applyNumberFormat="1" applyFont="1" applyFill="1" applyBorder="1" applyAlignment="1">
      <alignment horizontal="center" vertical="center"/>
    </xf>
    <xf numFmtId="171" fontId="60" fillId="35" borderId="1" xfId="0" applyNumberFormat="1" applyFont="1" applyFill="1" applyBorder="1" applyAlignment="1">
      <alignment horizontal="left" vertical="center" wrapText="1"/>
    </xf>
    <xf numFmtId="0" fontId="9" fillId="0" borderId="0" xfId="0" applyFont="1" applyAlignment="1">
      <alignment vertical="center"/>
    </xf>
    <xf numFmtId="0" fontId="61" fillId="0" borderId="2" xfId="0" quotePrefix="1" applyFont="1" applyBorder="1" applyAlignment="1">
      <alignment horizontal="center" vertical="center"/>
    </xf>
    <xf numFmtId="0" fontId="61" fillId="0" borderId="1" xfId="0" quotePrefix="1" applyFont="1" applyBorder="1" applyAlignment="1">
      <alignment horizontal="center" vertical="center"/>
    </xf>
    <xf numFmtId="0" fontId="61" fillId="0" borderId="1" xfId="0" applyFont="1" applyBorder="1" applyAlignment="1">
      <alignment horizontal="center" vertical="center"/>
    </xf>
    <xf numFmtId="0" fontId="12" fillId="2" borderId="3" xfId="8" applyFont="1" applyFill="1" applyBorder="1" applyAlignment="1">
      <alignment horizontal="center" vertical="center" wrapText="1"/>
    </xf>
    <xf numFmtId="164" fontId="58" fillId="0" borderId="1" xfId="2" applyNumberFormat="1" applyFont="1" applyFill="1" applyBorder="1" applyAlignment="1">
      <alignment horizontal="center" vertical="center"/>
    </xf>
    <xf numFmtId="43" fontId="58" fillId="0" borderId="1" xfId="2" applyFont="1" applyFill="1" applyBorder="1" applyAlignment="1">
      <alignment horizontal="center" vertical="center"/>
    </xf>
    <xf numFmtId="43" fontId="58" fillId="0" borderId="1" xfId="2" applyFont="1" applyFill="1" applyBorder="1" applyAlignment="1">
      <alignment vertical="center"/>
    </xf>
    <xf numFmtId="43" fontId="13" fillId="0" borderId="1" xfId="2" applyFont="1" applyBorder="1" applyAlignment="1">
      <alignment vertical="center"/>
    </xf>
    <xf numFmtId="0" fontId="13" fillId="0" borderId="3" xfId="0" applyFont="1" applyBorder="1" applyAlignment="1">
      <alignment horizontal="center" vertical="center"/>
    </xf>
    <xf numFmtId="0" fontId="13" fillId="0" borderId="3" xfId="0" applyFont="1" applyBorder="1" applyAlignment="1">
      <alignment horizontal="center" vertical="center" wrapText="1"/>
    </xf>
    <xf numFmtId="0" fontId="14" fillId="0" borderId="3" xfId="8" quotePrefix="1" applyFont="1" applyBorder="1" applyAlignment="1">
      <alignment horizontal="center" vertical="center"/>
    </xf>
    <xf numFmtId="164" fontId="58" fillId="0" borderId="3" xfId="2" applyNumberFormat="1" applyFont="1" applyFill="1" applyBorder="1" applyAlignment="1">
      <alignment horizontal="center" vertical="center"/>
    </xf>
    <xf numFmtId="43" fontId="58" fillId="0" borderId="3" xfId="2" applyFont="1" applyFill="1" applyBorder="1" applyAlignment="1">
      <alignment horizontal="center" vertical="center"/>
    </xf>
    <xf numFmtId="43" fontId="58" fillId="0" borderId="3" xfId="2" applyFont="1" applyFill="1" applyBorder="1" applyAlignment="1">
      <alignment vertical="center"/>
    </xf>
    <xf numFmtId="0" fontId="12" fillId="2" borderId="3" xfId="8" applyFont="1" applyFill="1" applyBorder="1" applyAlignment="1">
      <alignment horizontal="center" vertical="center" wrapText="1"/>
    </xf>
    <xf numFmtId="9" fontId="16" fillId="0" borderId="1" xfId="117" applyFont="1" applyBorder="1" applyAlignment="1">
      <alignment vertical="center"/>
    </xf>
    <xf numFmtId="0" fontId="57" fillId="0" borderId="2" xfId="0" quotePrefix="1" applyFont="1" applyBorder="1" applyAlignment="1">
      <alignment horizontal="center" vertical="center"/>
    </xf>
    <xf numFmtId="0" fontId="57" fillId="0" borderId="1" xfId="0" quotePrefix="1" applyFont="1" applyBorder="1" applyAlignment="1">
      <alignment horizontal="center" vertical="center"/>
    </xf>
    <xf numFmtId="165" fontId="57" fillId="0" borderId="1" xfId="2" applyNumberFormat="1" applyFont="1" applyBorder="1" applyAlignment="1">
      <alignment vertical="center"/>
    </xf>
    <xf numFmtId="9" fontId="14" fillId="0" borderId="1" xfId="117" quotePrefix="1" applyFont="1" applyBorder="1" applyAlignment="1">
      <alignment horizontal="center" vertical="center"/>
    </xf>
    <xf numFmtId="43" fontId="12" fillId="2" borderId="3" xfId="1" applyFont="1" applyFill="1" applyBorder="1" applyAlignment="1">
      <alignment horizontal="center" vertical="center" wrapText="1"/>
    </xf>
    <xf numFmtId="43" fontId="9" fillId="0" borderId="0" xfId="0" applyNumberFormat="1" applyFont="1"/>
    <xf numFmtId="0" fontId="9" fillId="0" borderId="10" xfId="0" applyFont="1" applyBorder="1"/>
    <xf numFmtId="43" fontId="9" fillId="0" borderId="10" xfId="1" applyFont="1" applyBorder="1"/>
    <xf numFmtId="0" fontId="9" fillId="0" borderId="13" xfId="0" applyFont="1" applyBorder="1"/>
    <xf numFmtId="0" fontId="9" fillId="0" borderId="9" xfId="0" applyFont="1" applyBorder="1"/>
    <xf numFmtId="43" fontId="9" fillId="0" borderId="0" xfId="1" applyFont="1" applyBorder="1"/>
    <xf numFmtId="0" fontId="9" fillId="0" borderId="8" xfId="0" applyFont="1" applyBorder="1"/>
    <xf numFmtId="0" fontId="9" fillId="0" borderId="15" xfId="0" applyFont="1" applyBorder="1"/>
    <xf numFmtId="0" fontId="65" fillId="35" borderId="4" xfId="111" applyFont="1" applyFill="1" applyBorder="1" applyAlignment="1">
      <alignment horizontal="center" vertical="center" wrapText="1"/>
    </xf>
    <xf numFmtId="0" fontId="66" fillId="35" borderId="4" xfId="111" applyFont="1" applyFill="1" applyBorder="1" applyAlignment="1">
      <alignment horizontal="center" vertical="center" wrapText="1"/>
    </xf>
    <xf numFmtId="9" fontId="66" fillId="35" borderId="4" xfId="117" applyFont="1" applyFill="1" applyBorder="1" applyAlignment="1">
      <alignment horizontal="center" vertical="center" wrapText="1"/>
    </xf>
    <xf numFmtId="43" fontId="66" fillId="35" borderId="12" xfId="113" applyFont="1" applyFill="1" applyBorder="1" applyAlignment="1">
      <alignment horizontal="center" vertical="center" wrapText="1"/>
    </xf>
    <xf numFmtId="43" fontId="66" fillId="35" borderId="4" xfId="113" applyFont="1" applyFill="1" applyBorder="1" applyAlignment="1">
      <alignment horizontal="center" vertical="center" wrapText="1"/>
    </xf>
    <xf numFmtId="0" fontId="9" fillId="0" borderId="4" xfId="0" applyFont="1" applyBorder="1"/>
    <xf numFmtId="0" fontId="16" fillId="0" borderId="4" xfId="0" applyFont="1" applyBorder="1" applyAlignment="1">
      <alignment horizontal="center" vertical="center" wrapText="1"/>
    </xf>
    <xf numFmtId="43" fontId="16" fillId="0" borderId="4" xfId="1" applyFont="1" applyBorder="1" applyAlignment="1">
      <alignment vertical="center" wrapText="1"/>
    </xf>
    <xf numFmtId="43" fontId="62" fillId="0" borderId="4" xfId="0" applyNumberFormat="1" applyFont="1" applyBorder="1" applyAlignment="1">
      <alignment vertical="center"/>
    </xf>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43" fontId="16" fillId="0" borderId="1" xfId="1" applyFont="1" applyBorder="1" applyAlignment="1">
      <alignment horizontal="justify" vertical="center"/>
    </xf>
    <xf numFmtId="43" fontId="63" fillId="0" borderId="4" xfId="0" applyNumberFormat="1" applyFont="1" applyBorder="1" applyAlignment="1">
      <alignment vertical="center"/>
    </xf>
    <xf numFmtId="43" fontId="62" fillId="0" borderId="0" xfId="0" applyNumberFormat="1" applyFont="1"/>
    <xf numFmtId="0" fontId="63" fillId="0" borderId="4" xfId="0" applyFont="1" applyBorder="1" applyAlignment="1">
      <alignment horizontal="center" vertical="center"/>
    </xf>
    <xf numFmtId="43" fontId="0" fillId="0" borderId="0" xfId="1" applyFont="1"/>
    <xf numFmtId="0" fontId="13" fillId="0" borderId="0" xfId="0" applyFont="1" applyBorder="1" applyAlignment="1">
      <alignment horizontal="center" vertical="center"/>
    </xf>
    <xf numFmtId="0" fontId="13" fillId="0" borderId="0" xfId="0" applyFont="1" applyBorder="1" applyAlignment="1">
      <alignment horizontal="center" vertical="center" wrapText="1"/>
    </xf>
    <xf numFmtId="0" fontId="14" fillId="0" borderId="0" xfId="8" quotePrefix="1" applyFont="1" applyBorder="1" applyAlignment="1">
      <alignment horizontal="center" vertical="center"/>
    </xf>
    <xf numFmtId="165" fontId="16" fillId="0" borderId="0" xfId="2" applyNumberFormat="1" applyFont="1" applyBorder="1" applyAlignment="1">
      <alignment vertical="center"/>
    </xf>
    <xf numFmtId="164" fontId="58" fillId="0" borderId="0" xfId="2" applyNumberFormat="1" applyFont="1" applyFill="1" applyBorder="1" applyAlignment="1">
      <alignment horizontal="center" vertical="center"/>
    </xf>
    <xf numFmtId="43" fontId="58" fillId="0" borderId="0" xfId="2" applyFont="1" applyFill="1" applyBorder="1" applyAlignment="1">
      <alignment horizontal="center" vertical="center"/>
    </xf>
    <xf numFmtId="43" fontId="58" fillId="0" borderId="0" xfId="2" applyFont="1" applyFill="1" applyBorder="1" applyAlignment="1">
      <alignment vertical="center"/>
    </xf>
    <xf numFmtId="43" fontId="63" fillId="0" borderId="1" xfId="0" applyNumberFormat="1" applyFont="1" applyBorder="1" applyAlignment="1">
      <alignment horizontal="justify" vertical="center"/>
    </xf>
    <xf numFmtId="9" fontId="9" fillId="0" borderId="0" xfId="117" applyFont="1"/>
    <xf numFmtId="9" fontId="14" fillId="2" borderId="13" xfId="117" applyFont="1" applyFill="1" applyBorder="1" applyAlignment="1">
      <alignment horizontal="centerContinuous" vertical="center" wrapText="1"/>
    </xf>
    <xf numFmtId="9" fontId="16" fillId="0" borderId="3" xfId="117" applyFont="1" applyBorder="1" applyAlignment="1">
      <alignment vertical="center"/>
    </xf>
    <xf numFmtId="9" fontId="0" fillId="0" borderId="0" xfId="117" applyFont="1"/>
    <xf numFmtId="9" fontId="16" fillId="0" borderId="1" xfId="117" applyFont="1" applyBorder="1" applyAlignment="1">
      <alignment horizontal="center" vertical="center"/>
    </xf>
    <xf numFmtId="43" fontId="14" fillId="0" borderId="3" xfId="0" applyNumberFormat="1" applyFont="1" applyBorder="1" applyAlignment="1">
      <alignment horizontal="justify" vertical="center"/>
    </xf>
    <xf numFmtId="43" fontId="14" fillId="0" borderId="4" xfId="1" quotePrefix="1" applyFont="1" applyBorder="1" applyAlignment="1">
      <alignment horizontal="center" vertical="center"/>
    </xf>
    <xf numFmtId="0" fontId="14" fillId="35" borderId="1" xfId="0" applyFont="1" applyFill="1" applyBorder="1" applyAlignment="1">
      <alignment horizontal="left" vertical="top" wrapText="1"/>
    </xf>
    <xf numFmtId="0" fontId="14" fillId="0" borderId="14" xfId="116" applyFont="1" applyFill="1" applyBorder="1" applyAlignment="1">
      <alignment vertical="center" wrapText="1"/>
    </xf>
    <xf numFmtId="0" fontId="14" fillId="0" borderId="6" xfId="116" applyFont="1" applyFill="1" applyBorder="1" applyAlignment="1">
      <alignment vertical="center" wrapText="1"/>
    </xf>
    <xf numFmtId="0" fontId="9" fillId="0" borderId="0" xfId="116" applyFont="1" applyBorder="1"/>
    <xf numFmtId="0" fontId="9" fillId="0" borderId="10" xfId="116" applyFont="1" applyBorder="1"/>
    <xf numFmtId="0" fontId="12" fillId="2" borderId="4" xfId="112" applyFont="1" applyFill="1" applyBorder="1" applyAlignment="1">
      <alignment horizontal="center" vertical="center" wrapText="1"/>
    </xf>
    <xf numFmtId="0" fontId="14" fillId="0" borderId="2" xfId="112" quotePrefix="1" applyFont="1" applyBorder="1" applyAlignment="1">
      <alignment horizontal="center" vertical="top" wrapText="1"/>
    </xf>
    <xf numFmtId="0" fontId="61" fillId="0" borderId="5" xfId="112" applyFont="1" applyBorder="1" applyAlignment="1">
      <alignment horizontal="justify" vertical="center" wrapText="1"/>
    </xf>
    <xf numFmtId="0" fontId="61" fillId="0" borderId="5" xfId="112" applyFont="1" applyBorder="1" applyAlignment="1">
      <alignment horizontal="center" vertical="center" wrapText="1"/>
    </xf>
    <xf numFmtId="0" fontId="61" fillId="0" borderId="8" xfId="112" applyFont="1" applyBorder="1" applyAlignment="1">
      <alignment horizontal="justify" vertical="center" wrapText="1"/>
    </xf>
    <xf numFmtId="0" fontId="61" fillId="0" borderId="4" xfId="112" applyFont="1" applyBorder="1" applyAlignment="1">
      <alignment horizontal="center" vertical="center" wrapText="1"/>
    </xf>
    <xf numFmtId="0" fontId="61" fillId="0" borderId="1" xfId="0" applyFont="1" applyFill="1" applyBorder="1" applyAlignment="1">
      <alignment vertical="center" wrapText="1"/>
    </xf>
    <xf numFmtId="0" fontId="61" fillId="0" borderId="1" xfId="0" applyFont="1" applyFill="1" applyBorder="1" applyAlignment="1">
      <alignment horizontal="left" vertical="center" wrapText="1"/>
    </xf>
    <xf numFmtId="9" fontId="14" fillId="0" borderId="1" xfId="117" quotePrefix="1" applyFont="1" applyFill="1" applyBorder="1" applyAlignment="1">
      <alignment horizontal="center" vertical="center"/>
    </xf>
    <xf numFmtId="0" fontId="61" fillId="0" borderId="4" xfId="116" quotePrefix="1" applyFont="1" applyBorder="1" applyAlignment="1">
      <alignment horizontal="center" vertical="top"/>
    </xf>
    <xf numFmtId="0" fontId="16" fillId="0" borderId="8" xfId="112" applyFont="1" applyFill="1" applyBorder="1" applyAlignment="1">
      <alignment horizontal="center" vertical="top" wrapText="1"/>
    </xf>
    <xf numFmtId="0" fontId="61" fillId="0" borderId="4" xfId="116" applyFont="1" applyBorder="1" applyAlignment="1">
      <alignment vertical="top" wrapText="1"/>
    </xf>
    <xf numFmtId="0" fontId="16" fillId="0" borderId="8" xfId="112" applyFont="1" applyFill="1" applyBorder="1" applyAlignment="1">
      <alignment horizontal="center" vertical="center" wrapText="1"/>
    </xf>
    <xf numFmtId="0" fontId="16" fillId="0" borderId="4" xfId="112" applyFont="1" applyFill="1" applyBorder="1" applyAlignment="1">
      <alignment horizontal="center" vertical="center" wrapText="1"/>
    </xf>
    <xf numFmtId="0" fontId="16" fillId="0" borderId="8" xfId="112" applyFont="1" applyBorder="1" applyAlignment="1">
      <alignment horizontal="center" vertical="top" wrapText="1"/>
    </xf>
    <xf numFmtId="0" fontId="58" fillId="0" borderId="4" xfId="116" applyFont="1" applyBorder="1" applyAlignment="1">
      <alignment horizontal="center" vertical="top"/>
    </xf>
    <xf numFmtId="0" fontId="61" fillId="0" borderId="4" xfId="116" applyFont="1" applyFill="1" applyBorder="1" applyAlignment="1">
      <alignment vertical="top" wrapText="1"/>
    </xf>
    <xf numFmtId="3" fontId="16" fillId="0" borderId="8" xfId="112" applyNumberFormat="1" applyFont="1" applyFill="1" applyBorder="1" applyAlignment="1">
      <alignment horizontal="center" vertical="center" wrapText="1"/>
    </xf>
    <xf numFmtId="3" fontId="16" fillId="0" borderId="4" xfId="112" applyNumberFormat="1" applyFont="1" applyFill="1" applyBorder="1" applyAlignment="1">
      <alignment horizontal="center" vertical="center" wrapText="1"/>
    </xf>
    <xf numFmtId="0" fontId="16" fillId="0" borderId="4" xfId="112" applyFont="1" applyFill="1" applyBorder="1" applyAlignment="1">
      <alignment horizontal="center" vertical="top" wrapText="1"/>
    </xf>
    <xf numFmtId="0" fontId="16" fillId="0" borderId="4" xfId="112" applyFont="1" applyBorder="1" applyAlignment="1">
      <alignment horizontal="center" vertical="top" wrapText="1"/>
    </xf>
    <xf numFmtId="0" fontId="19" fillId="0" borderId="0" xfId="116" applyFont="1"/>
    <xf numFmtId="0" fontId="13" fillId="0" borderId="0" xfId="116" applyFont="1"/>
    <xf numFmtId="0" fontId="9" fillId="0" borderId="0" xfId="116" applyFont="1"/>
    <xf numFmtId="0" fontId="16" fillId="0" borderId="4" xfId="116" applyFont="1" applyBorder="1" applyAlignment="1">
      <alignment vertical="top" wrapText="1"/>
    </xf>
    <xf numFmtId="0" fontId="16" fillId="0" borderId="5" xfId="116" applyFont="1" applyBorder="1" applyAlignment="1">
      <alignment horizontal="justify" vertical="top" wrapText="1"/>
    </xf>
    <xf numFmtId="0" fontId="16" fillId="0" borderId="4" xfId="116" applyFont="1" applyFill="1" applyBorder="1" applyAlignment="1">
      <alignment vertical="top" wrapText="1"/>
    </xf>
    <xf numFmtId="0" fontId="16" fillId="0" borderId="5" xfId="116" applyFont="1" applyFill="1" applyBorder="1" applyAlignment="1">
      <alignment vertical="top" wrapText="1"/>
    </xf>
    <xf numFmtId="0" fontId="16" fillId="0" borderId="4" xfId="116" applyFont="1" applyBorder="1" applyAlignment="1">
      <alignment horizontal="center" vertical="top" wrapText="1"/>
    </xf>
    <xf numFmtId="0" fontId="16" fillId="0" borderId="4" xfId="116" quotePrefix="1" applyFont="1" applyBorder="1" applyAlignment="1">
      <alignment horizontal="center" vertical="top"/>
    </xf>
    <xf numFmtId="0" fontId="16" fillId="0" borderId="4" xfId="116" applyFont="1" applyBorder="1" applyAlignment="1">
      <alignment horizontal="center" vertical="top"/>
    </xf>
    <xf numFmtId="0" fontId="16" fillId="0" borderId="4" xfId="116" applyFont="1" applyFill="1" applyBorder="1" applyAlignment="1">
      <alignment horizontal="center" vertical="top"/>
    </xf>
    <xf numFmtId="9" fontId="14" fillId="0" borderId="3" xfId="117" quotePrefix="1" applyFont="1" applyBorder="1" applyAlignment="1">
      <alignment horizontal="center" vertical="center"/>
    </xf>
    <xf numFmtId="0" fontId="14" fillId="0" borderId="10" xfId="0" quotePrefix="1" applyFont="1" applyBorder="1" applyAlignment="1">
      <alignment horizontal="justify" vertical="center"/>
    </xf>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165" fontId="16" fillId="0" borderId="3" xfId="1" applyNumberFormat="1" applyFont="1" applyBorder="1" applyAlignment="1">
      <alignment vertical="center"/>
    </xf>
    <xf numFmtId="165" fontId="16" fillId="35" borderId="1" xfId="1" applyNumberFormat="1" applyFont="1" applyFill="1" applyBorder="1" applyAlignment="1">
      <alignment vertical="center"/>
    </xf>
    <xf numFmtId="0" fontId="68" fillId="0" borderId="0" xfId="0" applyFont="1"/>
    <xf numFmtId="0" fontId="68" fillId="0" borderId="0" xfId="0" applyFont="1" applyAlignment="1">
      <alignment horizontal="left" vertical="center"/>
    </xf>
    <xf numFmtId="0" fontId="58" fillId="0" borderId="15" xfId="0" applyFont="1" applyBorder="1" applyAlignment="1">
      <alignment horizontal="left" vertical="center"/>
    </xf>
    <xf numFmtId="0" fontId="57" fillId="0" borderId="0" xfId="0" applyFont="1"/>
    <xf numFmtId="0" fontId="58" fillId="0" borderId="0" xfId="0" applyFont="1"/>
    <xf numFmtId="0" fontId="58" fillId="0" borderId="0" xfId="0" applyNumberFormat="1" applyFont="1"/>
    <xf numFmtId="0" fontId="14" fillId="0" borderId="14" xfId="112" applyFont="1" applyFill="1" applyBorder="1" applyAlignment="1">
      <alignment vertical="center" wrapText="1"/>
    </xf>
    <xf numFmtId="0" fontId="14" fillId="0" borderId="6" xfId="112" applyFont="1" applyFill="1" applyBorder="1" applyAlignment="1">
      <alignment vertical="center" wrapText="1"/>
    </xf>
    <xf numFmtId="0" fontId="9" fillId="0" borderId="0" xfId="112" applyFont="1" applyBorder="1"/>
    <xf numFmtId="0" fontId="9" fillId="0" borderId="10" xfId="112" applyFont="1" applyBorder="1"/>
    <xf numFmtId="0" fontId="58" fillId="0" borderId="4" xfId="118" applyFont="1" applyBorder="1" applyAlignment="1">
      <alignment horizontal="justify" vertical="top" wrapText="1"/>
    </xf>
    <xf numFmtId="0" fontId="58" fillId="0" borderId="4" xfId="112" applyFont="1" applyBorder="1" applyAlignment="1">
      <alignment horizontal="center" vertical="center" wrapText="1"/>
    </xf>
    <xf numFmtId="0" fontId="58" fillId="0" borderId="4" xfId="118" applyFont="1" applyBorder="1" applyAlignment="1">
      <alignment horizontal="center" vertical="center" wrapText="1"/>
    </xf>
    <xf numFmtId="10" fontId="58" fillId="0" borderId="4" xfId="112" applyNumberFormat="1" applyFont="1" applyBorder="1" applyAlignment="1">
      <alignment horizontal="center" vertical="center" wrapText="1"/>
    </xf>
    <xf numFmtId="9" fontId="58" fillId="0" borderId="4" xfId="112" applyNumberFormat="1" applyFont="1" applyBorder="1" applyAlignment="1">
      <alignment horizontal="center" vertical="center" wrapText="1"/>
    </xf>
    <xf numFmtId="0" fontId="19" fillId="0" borderId="0" xfId="112" applyFont="1"/>
    <xf numFmtId="0" fontId="13" fillId="0" borderId="0" xfId="112" applyFont="1"/>
    <xf numFmtId="0" fontId="9" fillId="0" borderId="0" xfId="112" applyFont="1"/>
    <xf numFmtId="0" fontId="14" fillId="0" borderId="14" xfId="118" applyFont="1" applyFill="1" applyBorder="1" applyAlignment="1">
      <alignment vertical="center" wrapText="1"/>
    </xf>
    <xf numFmtId="0" fontId="14" fillId="0" borderId="6" xfId="118" applyFont="1" applyFill="1" applyBorder="1" applyAlignment="1">
      <alignment vertical="center" wrapText="1"/>
    </xf>
    <xf numFmtId="0" fontId="9" fillId="0" borderId="0" xfId="118" applyFont="1" applyBorder="1"/>
    <xf numFmtId="0" fontId="9" fillId="0" borderId="10" xfId="118" applyFont="1" applyBorder="1"/>
    <xf numFmtId="0" fontId="61" fillId="0" borderId="4" xfId="118" applyFont="1" applyBorder="1" applyAlignment="1">
      <alignment horizontal="justify" vertical="top" wrapText="1"/>
    </xf>
    <xf numFmtId="0" fontId="16" fillId="0" borderId="8" xfId="112" applyFont="1" applyBorder="1" applyAlignment="1">
      <alignment horizontal="center" vertical="center" wrapText="1"/>
    </xf>
    <xf numFmtId="0" fontId="61" fillId="0" borderId="4" xfId="118" applyFont="1" applyBorder="1" applyAlignment="1">
      <alignment horizontal="center" vertical="center" wrapText="1"/>
    </xf>
    <xf numFmtId="10" fontId="16" fillId="0" borderId="8" xfId="112" applyNumberFormat="1" applyFont="1" applyBorder="1" applyAlignment="1">
      <alignment horizontal="center" vertical="center" wrapText="1"/>
    </xf>
    <xf numFmtId="10" fontId="16" fillId="0" borderId="4" xfId="112" applyNumberFormat="1" applyFont="1" applyBorder="1" applyAlignment="1">
      <alignment horizontal="center" vertical="center" wrapText="1"/>
    </xf>
    <xf numFmtId="9" fontId="16" fillId="0" borderId="8" xfId="112" applyNumberFormat="1" applyFont="1" applyBorder="1" applyAlignment="1">
      <alignment horizontal="center" vertical="center" wrapText="1"/>
    </xf>
    <xf numFmtId="0" fontId="16" fillId="0" borderId="4" xfId="112" applyFont="1" applyBorder="1" applyAlignment="1">
      <alignment horizontal="center" vertical="center" wrapText="1"/>
    </xf>
    <xf numFmtId="0" fontId="9" fillId="0" borderId="0" xfId="118" applyFont="1"/>
    <xf numFmtId="0" fontId="13" fillId="0" borderId="0" xfId="118" applyFont="1"/>
    <xf numFmtId="0" fontId="61" fillId="0" borderId="4" xfId="118" applyFont="1" applyBorder="1" applyAlignment="1">
      <alignment horizontal="center" vertical="top" wrapText="1"/>
    </xf>
    <xf numFmtId="0" fontId="16" fillId="0" borderId="4" xfId="118" quotePrefix="1" applyFont="1" applyBorder="1" applyAlignment="1">
      <alignment horizontal="center" vertical="center" wrapText="1"/>
    </xf>
    <xf numFmtId="0" fontId="16" fillId="0" borderId="5" xfId="112" applyFont="1" applyBorder="1" applyAlignment="1">
      <alignment horizontal="center" vertical="center" wrapText="1"/>
    </xf>
    <xf numFmtId="0" fontId="61" fillId="0" borderId="4" xfId="118" applyNumberFormat="1" applyFont="1" applyBorder="1" applyAlignment="1">
      <alignment horizontal="center" vertical="center" wrapText="1"/>
    </xf>
    <xf numFmtId="0" fontId="63" fillId="0" borderId="4" xfId="118" quotePrefix="1" applyFont="1" applyBorder="1" applyAlignment="1">
      <alignment horizontal="center" vertical="center" wrapText="1"/>
    </xf>
    <xf numFmtId="9" fontId="61" fillId="0" borderId="4" xfId="118" applyNumberFormat="1" applyFont="1" applyBorder="1" applyAlignment="1">
      <alignment horizontal="center" vertical="center" wrapText="1"/>
    </xf>
    <xf numFmtId="0" fontId="16" fillId="0" borderId="4" xfId="118" quotePrefix="1" applyFont="1" applyBorder="1" applyAlignment="1">
      <alignment vertical="center" wrapText="1"/>
    </xf>
    <xf numFmtId="0" fontId="14" fillId="0" borderId="8" xfId="112" applyFont="1" applyBorder="1" applyAlignment="1">
      <alignment horizontal="justify" vertical="center" wrapText="1"/>
    </xf>
    <xf numFmtId="0" fontId="16" fillId="0" borderId="8" xfId="112" applyFont="1" applyBorder="1" applyAlignment="1">
      <alignment horizontal="justify" vertical="center" wrapText="1"/>
    </xf>
    <xf numFmtId="0" fontId="14" fillId="0" borderId="4" xfId="112" applyFont="1" applyBorder="1" applyAlignment="1">
      <alignment horizontal="justify" vertical="center" wrapText="1"/>
    </xf>
    <xf numFmtId="0" fontId="16" fillId="0" borderId="4" xfId="112" applyFont="1" applyBorder="1" applyAlignment="1">
      <alignment horizontal="justify" vertical="center" wrapText="1"/>
    </xf>
    <xf numFmtId="0" fontId="16" fillId="0" borderId="8" xfId="112" applyNumberFormat="1" applyFont="1" applyBorder="1" applyAlignment="1">
      <alignment horizontal="center" vertical="center" wrapText="1"/>
    </xf>
    <xf numFmtId="0" fontId="19" fillId="0" borderId="0" xfId="118" applyFont="1"/>
    <xf numFmtId="0" fontId="16" fillId="0" borderId="4" xfId="112" applyNumberFormat="1" applyFont="1" applyBorder="1" applyAlignment="1">
      <alignment horizontal="center" vertical="center" wrapText="1"/>
    </xf>
    <xf numFmtId="9" fontId="16" fillId="0" borderId="4" xfId="112" applyNumberFormat="1" applyFont="1" applyBorder="1" applyAlignment="1">
      <alignment horizontal="center" vertical="center" wrapText="1"/>
    </xf>
    <xf numFmtId="0" fontId="14" fillId="0" borderId="1" xfId="0" applyFont="1" applyBorder="1" applyAlignment="1">
      <alignment horizontal="left" vertical="center" wrapText="1"/>
    </xf>
    <xf numFmtId="0" fontId="16" fillId="0" borderId="1" xfId="0" applyFont="1" applyBorder="1" applyAlignment="1">
      <alignment vertical="center" wrapText="1"/>
    </xf>
    <xf numFmtId="0" fontId="9" fillId="0" borderId="1" xfId="0" applyFont="1" applyBorder="1" applyAlignment="1">
      <alignment horizontal="center" vertical="center" wrapText="1"/>
    </xf>
    <xf numFmtId="9" fontId="12" fillId="2" borderId="3" xfId="117" applyFont="1" applyFill="1" applyBorder="1" applyAlignment="1">
      <alignment horizontal="center" vertical="center" wrapText="1"/>
    </xf>
    <xf numFmtId="9" fontId="14" fillId="0" borderId="1" xfId="117" applyFont="1" applyBorder="1" applyAlignment="1">
      <alignment horizontal="center" vertical="center"/>
    </xf>
    <xf numFmtId="9" fontId="14" fillId="0" borderId="3" xfId="117" quotePrefix="1" applyFont="1" applyFill="1" applyBorder="1" applyAlignment="1">
      <alignment horizontal="center" vertical="center"/>
    </xf>
    <xf numFmtId="9" fontId="14" fillId="0" borderId="0" xfId="117" quotePrefix="1" applyFont="1" applyFill="1" applyBorder="1" applyAlignment="1">
      <alignment horizontal="center" vertical="center"/>
    </xf>
    <xf numFmtId="9" fontId="12" fillId="2" borderId="0" xfId="117" applyFont="1" applyFill="1" applyBorder="1" applyAlignment="1">
      <alignment horizontal="center" vertical="center" wrapText="1"/>
    </xf>
    <xf numFmtId="9" fontId="16" fillId="0" borderId="3" xfId="117" applyFont="1" applyBorder="1" applyAlignment="1">
      <alignment horizontal="center" vertical="center"/>
    </xf>
    <xf numFmtId="9" fontId="9" fillId="0" borderId="0" xfId="117" applyFont="1" applyAlignment="1">
      <alignment horizontal="center" vertical="center"/>
    </xf>
    <xf numFmtId="0" fontId="14" fillId="0" borderId="15" xfId="0" applyFont="1" applyBorder="1" applyAlignment="1">
      <alignment wrapText="1"/>
    </xf>
    <xf numFmtId="0" fontId="14" fillId="0" borderId="0" xfId="0" applyFont="1" applyBorder="1" applyAlignment="1">
      <alignment wrapText="1"/>
    </xf>
    <xf numFmtId="0" fontId="12" fillId="0" borderId="5" xfId="0" applyFont="1" applyBorder="1" applyAlignment="1">
      <alignment vertical="center"/>
    </xf>
    <xf numFmtId="0" fontId="12" fillId="0" borderId="7" xfId="0" applyFont="1" applyBorder="1" applyAlignment="1">
      <alignment vertical="center"/>
    </xf>
    <xf numFmtId="0" fontId="12" fillId="0" borderId="12" xfId="0" applyFont="1" applyBorder="1" applyAlignment="1">
      <alignment vertical="center"/>
    </xf>
    <xf numFmtId="0" fontId="12" fillId="0" borderId="5" xfId="6" applyFont="1" applyBorder="1" applyAlignment="1">
      <alignment vertical="center"/>
    </xf>
    <xf numFmtId="0" fontId="12" fillId="0" borderId="7" xfId="6" applyFont="1" applyBorder="1" applyAlignment="1">
      <alignment vertical="center"/>
    </xf>
    <xf numFmtId="0" fontId="12" fillId="0" borderId="12" xfId="6" applyFont="1" applyBorder="1" applyAlignment="1">
      <alignment vertical="center"/>
    </xf>
    <xf numFmtId="0" fontId="14" fillId="35" borderId="1" xfId="0" quotePrefix="1" applyFont="1" applyFill="1" applyBorder="1" applyAlignment="1">
      <alignment horizontal="center" vertical="center"/>
    </xf>
    <xf numFmtId="0" fontId="61" fillId="0" borderId="5" xfId="116" applyFont="1" applyBorder="1" applyAlignment="1">
      <alignment horizontal="justify" vertical="center" wrapText="1"/>
    </xf>
    <xf numFmtId="0" fontId="61" fillId="0" borderId="4" xfId="116" quotePrefix="1" applyFont="1" applyBorder="1" applyAlignment="1">
      <alignment horizontal="center" vertical="center"/>
    </xf>
    <xf numFmtId="0" fontId="61" fillId="0" borderId="4" xfId="116" applyFont="1" applyBorder="1" applyAlignment="1">
      <alignment vertical="center" wrapText="1"/>
    </xf>
    <xf numFmtId="0" fontId="61" fillId="0" borderId="4" xfId="116" quotePrefix="1" applyFont="1" applyBorder="1" applyAlignment="1">
      <alignment vertical="center" wrapText="1"/>
    </xf>
    <xf numFmtId="0" fontId="58" fillId="0" borderId="4" xfId="116" applyFont="1" applyBorder="1" applyAlignment="1">
      <alignment horizontal="center" vertical="center"/>
    </xf>
    <xf numFmtId="0" fontId="61" fillId="0" borderId="4" xfId="116" applyFont="1" applyFill="1" applyBorder="1" applyAlignment="1">
      <alignment vertical="center" wrapText="1"/>
    </xf>
    <xf numFmtId="0" fontId="61" fillId="0" borderId="5" xfId="116" quotePrefix="1" applyFont="1" applyBorder="1" applyAlignment="1">
      <alignment horizontal="center" vertical="center"/>
    </xf>
    <xf numFmtId="0" fontId="61" fillId="0" borderId="4" xfId="116" applyNumberFormat="1" applyFont="1" applyBorder="1" applyAlignment="1">
      <alignment vertical="center" wrapText="1"/>
    </xf>
    <xf numFmtId="0" fontId="61" fillId="0" borderId="5" xfId="116" applyFont="1" applyBorder="1" applyAlignment="1">
      <alignment horizontal="center" vertical="center"/>
    </xf>
    <xf numFmtId="0" fontId="61" fillId="0" borderId="5" xfId="116" applyFont="1" applyBorder="1" applyAlignment="1">
      <alignment vertical="center" wrapText="1"/>
    </xf>
    <xf numFmtId="0" fontId="13" fillId="0" borderId="4" xfId="116" applyFont="1" applyFill="1" applyBorder="1" applyAlignment="1">
      <alignment horizontal="center" vertical="center"/>
    </xf>
    <xf numFmtId="0" fontId="9" fillId="0" borderId="4" xfId="116" applyFont="1" applyFill="1" applyBorder="1" applyAlignment="1">
      <alignment horizontal="center" vertical="center"/>
    </xf>
    <xf numFmtId="0" fontId="58" fillId="0" borderId="4" xfId="116" quotePrefix="1" applyFont="1" applyBorder="1" applyAlignment="1">
      <alignment vertical="center" wrapText="1"/>
    </xf>
    <xf numFmtId="0" fontId="58" fillId="0" borderId="4" xfId="116" applyFont="1" applyBorder="1" applyAlignment="1">
      <alignment vertical="center" wrapText="1"/>
    </xf>
    <xf numFmtId="0" fontId="58" fillId="0" borderId="3" xfId="116" applyFont="1" applyBorder="1" applyAlignment="1">
      <alignment horizontal="center" vertical="center" wrapText="1"/>
    </xf>
    <xf numFmtId="0" fontId="58" fillId="0" borderId="3" xfId="116" applyFont="1" applyBorder="1" applyAlignment="1">
      <alignment vertical="center" wrapText="1"/>
    </xf>
    <xf numFmtId="0" fontId="58" fillId="0" borderId="4" xfId="116" applyFont="1" applyBorder="1" applyAlignment="1">
      <alignment horizontal="center" vertical="center" wrapText="1"/>
    </xf>
    <xf numFmtId="0" fontId="9" fillId="0" borderId="4" xfId="116" applyFont="1" applyFill="1" applyBorder="1" applyAlignment="1">
      <alignment horizontal="center" vertical="center" wrapText="1"/>
    </xf>
    <xf numFmtId="0" fontId="61" fillId="35" borderId="4" xfId="119" applyFont="1" applyFill="1" applyBorder="1" applyAlignment="1">
      <alignment horizontal="justify" vertical="center" wrapText="1"/>
    </xf>
    <xf numFmtId="0" fontId="61" fillId="0" borderId="8" xfId="112" applyFont="1" applyBorder="1" applyAlignment="1">
      <alignment horizontal="center" vertical="center" wrapText="1"/>
    </xf>
    <xf numFmtId="0" fontId="61" fillId="35" borderId="4" xfId="112" applyFont="1" applyFill="1" applyBorder="1" applyAlignment="1">
      <alignment horizontal="center" vertical="center" wrapText="1"/>
    </xf>
    <xf numFmtId="172" fontId="61" fillId="0" borderId="8" xfId="112" applyNumberFormat="1" applyFont="1" applyBorder="1" applyAlignment="1">
      <alignment horizontal="center" vertical="center" wrapText="1"/>
    </xf>
    <xf numFmtId="0" fontId="61" fillId="35" borderId="4" xfId="112" applyFont="1" applyFill="1" applyBorder="1" applyAlignment="1">
      <alignment vertical="center" wrapText="1"/>
    </xf>
    <xf numFmtId="172" fontId="16" fillId="0" borderId="4" xfId="112" applyNumberFormat="1" applyFont="1" applyBorder="1" applyAlignment="1">
      <alignment horizontal="center" vertical="center" wrapText="1"/>
    </xf>
    <xf numFmtId="0" fontId="61" fillId="35" borderId="4" xfId="112" applyFont="1" applyFill="1" applyBorder="1" applyAlignment="1">
      <alignment horizontal="center" vertical="center"/>
    </xf>
    <xf numFmtId="0" fontId="61" fillId="35" borderId="5" xfId="112" applyFont="1" applyFill="1" applyBorder="1" applyAlignment="1">
      <alignment horizontal="center" vertical="center" wrapText="1"/>
    </xf>
    <xf numFmtId="0" fontId="61" fillId="35" borderId="4" xfId="118" applyFont="1" applyFill="1" applyBorder="1" applyAlignment="1">
      <alignment horizontal="center" vertical="center" wrapText="1"/>
    </xf>
    <xf numFmtId="0" fontId="61" fillId="35" borderId="4" xfId="118" quotePrefix="1" applyFont="1" applyFill="1" applyBorder="1" applyAlignment="1">
      <alignment horizontal="center" vertical="center" wrapText="1"/>
    </xf>
    <xf numFmtId="0" fontId="61" fillId="35" borderId="8" xfId="112" applyFont="1" applyFill="1" applyBorder="1" applyAlignment="1">
      <alignment horizontal="center" vertical="center" wrapText="1"/>
    </xf>
    <xf numFmtId="0" fontId="61" fillId="35" borderId="4" xfId="119" applyFont="1" applyFill="1" applyBorder="1" applyAlignment="1">
      <alignment horizontal="center" vertical="center" wrapText="1"/>
    </xf>
    <xf numFmtId="0" fontId="61" fillId="35" borderId="4" xfId="119" applyFont="1" applyFill="1" applyBorder="1" applyAlignment="1">
      <alignment horizontal="center" vertical="center"/>
    </xf>
    <xf numFmtId="0" fontId="63" fillId="35" borderId="4" xfId="118" applyFont="1" applyFill="1" applyBorder="1" applyAlignment="1">
      <alignment horizontal="center" vertical="center" wrapText="1"/>
    </xf>
    <xf numFmtId="0" fontId="61" fillId="35" borderId="4" xfId="118" quotePrefix="1" applyFont="1" applyFill="1" applyBorder="1" applyAlignment="1">
      <alignment horizontal="center" vertical="center"/>
    </xf>
    <xf numFmtId="0" fontId="61" fillId="35" borderId="4" xfId="118" applyFont="1" applyFill="1" applyBorder="1" applyAlignment="1">
      <alignment horizontal="center" vertical="center"/>
    </xf>
    <xf numFmtId="0" fontId="61" fillId="0" borderId="4" xfId="119" applyFont="1" applyBorder="1" applyAlignment="1">
      <alignment horizontal="center" vertical="center" wrapText="1"/>
    </xf>
    <xf numFmtId="0" fontId="16" fillId="0" borderId="8" xfId="112" quotePrefix="1" applyFont="1" applyBorder="1" applyAlignment="1">
      <alignment horizontal="center" vertical="center" wrapText="1"/>
    </xf>
    <xf numFmtId="0" fontId="61" fillId="0" borderId="4" xfId="118" quotePrefix="1" applyFont="1" applyBorder="1" applyAlignment="1">
      <alignment horizontal="center" vertical="center" wrapText="1"/>
    </xf>
    <xf numFmtId="0" fontId="61" fillId="0" borderId="3" xfId="118" quotePrefix="1" applyFont="1" applyBorder="1" applyAlignment="1">
      <alignment horizontal="center" vertical="center" wrapText="1"/>
    </xf>
    <xf numFmtId="0" fontId="61" fillId="0" borderId="1" xfId="119" applyFont="1" applyBorder="1" applyAlignment="1">
      <alignment horizontal="center" vertical="center" wrapText="1"/>
    </xf>
    <xf numFmtId="0" fontId="61" fillId="0" borderId="4" xfId="118" quotePrefix="1" applyFont="1" applyBorder="1" applyAlignment="1">
      <alignment horizontal="center" vertical="center"/>
    </xf>
    <xf numFmtId="0" fontId="61" fillId="0" borderId="4" xfId="118" applyFont="1" applyBorder="1" applyAlignment="1">
      <alignment horizontal="center" vertical="center"/>
    </xf>
    <xf numFmtId="0" fontId="16" fillId="0" borderId="5" xfId="112" quotePrefix="1" applyFont="1" applyBorder="1" applyAlignment="1">
      <alignment horizontal="center" vertical="center" wrapText="1"/>
    </xf>
    <xf numFmtId="0" fontId="61" fillId="0" borderId="5" xfId="118" applyFont="1" applyBorder="1" applyAlignment="1">
      <alignment horizontal="center" vertical="center" wrapText="1"/>
    </xf>
    <xf numFmtId="0" fontId="63" fillId="0" borderId="0" xfId="7" applyFont="1" applyAlignment="1">
      <alignment vertical="center"/>
    </xf>
    <xf numFmtId="0" fontId="57" fillId="0" borderId="1" xfId="0" applyFont="1" applyBorder="1" applyAlignment="1">
      <alignment horizontal="center" vertical="center" wrapText="1"/>
    </xf>
    <xf numFmtId="0" fontId="63" fillId="0" borderId="1" xfId="8" quotePrefix="1" applyFont="1" applyBorder="1" applyAlignment="1">
      <alignment horizontal="center" vertical="center"/>
    </xf>
    <xf numFmtId="9" fontId="63" fillId="0" borderId="1" xfId="117" quotePrefix="1" applyFont="1" applyFill="1" applyBorder="1" applyAlignment="1">
      <alignment horizontal="center" vertical="center"/>
    </xf>
    <xf numFmtId="165" fontId="63" fillId="0" borderId="1" xfId="2" applyNumberFormat="1" applyFont="1" applyBorder="1" applyAlignment="1">
      <alignment vertical="center"/>
    </xf>
    <xf numFmtId="164" fontId="57" fillId="0" borderId="1" xfId="2" applyNumberFormat="1" applyFont="1" applyFill="1" applyBorder="1" applyAlignment="1">
      <alignment horizontal="center" vertical="center"/>
    </xf>
    <xf numFmtId="43" fontId="57" fillId="0" borderId="1" xfId="2" applyFont="1" applyFill="1" applyBorder="1" applyAlignment="1">
      <alignment horizontal="center" vertical="center"/>
    </xf>
    <xf numFmtId="43" fontId="57" fillId="0" borderId="1" xfId="2" applyFont="1" applyFill="1" applyBorder="1" applyAlignment="1">
      <alignment vertical="center"/>
    </xf>
    <xf numFmtId="0" fontId="62" fillId="0" borderId="0" xfId="8" applyFont="1"/>
    <xf numFmtId="170" fontId="57" fillId="35" borderId="1" xfId="109" applyNumberFormat="1" applyFont="1" applyFill="1" applyBorder="1" applyAlignment="1">
      <alignment horizontal="center" vertical="center" wrapText="1"/>
    </xf>
    <xf numFmtId="0" fontId="16" fillId="36" borderId="0" xfId="8" applyFont="1" applyFill="1" applyAlignment="1">
      <alignment vertical="center"/>
    </xf>
    <xf numFmtId="0" fontId="61" fillId="35" borderId="1" xfId="0" applyFont="1" applyFill="1" applyBorder="1" applyAlignment="1">
      <alignment horizontal="center" vertical="center"/>
    </xf>
    <xf numFmtId="0" fontId="58" fillId="35" borderId="1" xfId="0" applyFont="1" applyFill="1" applyBorder="1" applyAlignment="1">
      <alignment horizontal="center" vertical="center"/>
    </xf>
    <xf numFmtId="0" fontId="61" fillId="35" borderId="1" xfId="0" applyFont="1" applyFill="1" applyBorder="1" applyAlignment="1">
      <alignment horizontal="center" vertical="center" wrapText="1"/>
    </xf>
    <xf numFmtId="0" fontId="13" fillId="35" borderId="1" xfId="0" applyFont="1" applyFill="1" applyBorder="1" applyAlignment="1">
      <alignment horizontal="center" vertical="center"/>
    </xf>
    <xf numFmtId="0" fontId="61" fillId="35" borderId="1" xfId="8" applyFont="1" applyFill="1" applyBorder="1" applyAlignment="1">
      <alignment horizontal="center" vertical="center"/>
    </xf>
    <xf numFmtId="165" fontId="61" fillId="35" borderId="1" xfId="2" applyNumberFormat="1" applyFont="1" applyFill="1" applyBorder="1" applyAlignment="1">
      <alignment horizontal="center" vertical="center"/>
    </xf>
    <xf numFmtId="9" fontId="16" fillId="35" borderId="1" xfId="117" applyFont="1" applyFill="1" applyBorder="1" applyAlignment="1">
      <alignment horizontal="center" vertical="center"/>
    </xf>
    <xf numFmtId="9" fontId="16" fillId="35" borderId="1" xfId="117" applyFont="1" applyFill="1" applyBorder="1" applyAlignment="1">
      <alignment vertical="center"/>
    </xf>
    <xf numFmtId="0" fontId="13" fillId="35" borderId="1" xfId="0" applyFont="1" applyFill="1" applyBorder="1" applyAlignment="1">
      <alignment horizontal="center" vertical="center" wrapText="1"/>
    </xf>
    <xf numFmtId="0" fontId="16" fillId="35" borderId="1" xfId="8" applyFont="1" applyFill="1" applyBorder="1" applyAlignment="1">
      <alignment horizontal="center" vertical="center"/>
    </xf>
    <xf numFmtId="165" fontId="16" fillId="35" borderId="1" xfId="2" applyNumberFormat="1" applyFont="1" applyFill="1" applyBorder="1" applyAlignment="1">
      <alignment horizontal="center" vertical="center"/>
    </xf>
    <xf numFmtId="0" fontId="14" fillId="35" borderId="1" xfId="0" applyFont="1" applyFill="1" applyBorder="1" applyAlignment="1">
      <alignment horizontal="left" vertical="center" wrapText="1"/>
    </xf>
    <xf numFmtId="0" fontId="61" fillId="0" borderId="7" xfId="112" applyFont="1" applyBorder="1" applyAlignment="1">
      <alignment horizontal="center" vertical="center" wrapText="1"/>
    </xf>
    <xf numFmtId="0" fontId="16" fillId="0" borderId="7" xfId="112" applyFont="1" applyBorder="1" applyAlignment="1">
      <alignment horizontal="center" vertical="center" wrapText="1"/>
    </xf>
    <xf numFmtId="0" fontId="61" fillId="0" borderId="7" xfId="118" applyFont="1" applyBorder="1" applyAlignment="1">
      <alignment horizontal="center" vertical="center" wrapText="1"/>
    </xf>
    <xf numFmtId="0" fontId="61" fillId="0" borderId="7" xfId="118" quotePrefix="1" applyFont="1" applyBorder="1" applyAlignment="1">
      <alignment horizontal="center" vertical="center" wrapText="1"/>
    </xf>
    <xf numFmtId="0" fontId="16" fillId="0" borderId="7" xfId="112" quotePrefix="1" applyFont="1" applyBorder="1" applyAlignment="1">
      <alignment horizontal="center" vertical="center" wrapText="1"/>
    </xf>
    <xf numFmtId="0" fontId="16" fillId="0" borderId="12" xfId="112" applyFont="1" applyBorder="1" applyAlignment="1">
      <alignment horizontal="center" vertical="center" wrapText="1"/>
    </xf>
    <xf numFmtId="43" fontId="9" fillId="0" borderId="0" xfId="1" applyFont="1" applyAlignment="1">
      <alignment horizontal="center" vertical="center"/>
    </xf>
    <xf numFmtId="43" fontId="14" fillId="35" borderId="1" xfId="2" applyNumberFormat="1" applyFont="1" applyFill="1" applyBorder="1" applyAlignment="1">
      <alignment horizontal="center" vertical="center"/>
    </xf>
    <xf numFmtId="43" fontId="58" fillId="35" borderId="1" xfId="2" applyNumberFormat="1" applyFont="1" applyFill="1" applyBorder="1" applyAlignment="1">
      <alignment horizontal="center" vertical="center"/>
    </xf>
    <xf numFmtId="43" fontId="13" fillId="35" borderId="1" xfId="2" applyNumberFormat="1" applyFont="1" applyFill="1" applyBorder="1" applyAlignment="1">
      <alignment vertical="center"/>
    </xf>
    <xf numFmtId="43" fontId="57" fillId="0" borderId="1" xfId="2" applyNumberFormat="1" applyFont="1" applyBorder="1" applyAlignment="1">
      <alignment vertical="center"/>
    </xf>
    <xf numFmtId="43" fontId="58" fillId="0" borderId="1" xfId="2" applyNumberFormat="1" applyFont="1" applyFill="1" applyBorder="1" applyAlignment="1">
      <alignment horizontal="center" vertical="center"/>
    </xf>
    <xf numFmtId="43" fontId="14" fillId="0" borderId="3" xfId="1" applyFont="1" applyBorder="1" applyAlignment="1">
      <alignment horizontal="justify" vertical="center"/>
    </xf>
    <xf numFmtId="43" fontId="16" fillId="0" borderId="0" xfId="1" applyFont="1"/>
    <xf numFmtId="0" fontId="20" fillId="0" borderId="0" xfId="0" applyFont="1" applyAlignment="1">
      <alignment horizontal="center" vertical="center" wrapText="1"/>
    </xf>
    <xf numFmtId="0" fontId="10" fillId="0" borderId="0" xfId="0" applyFont="1" applyBorder="1" applyAlignment="1">
      <alignment horizontal="center" vertical="center"/>
    </xf>
    <xf numFmtId="0" fontId="10" fillId="0" borderId="0" xfId="0" applyFont="1" applyBorder="1" applyAlignment="1">
      <alignment horizontal="center" vertical="center" wrapText="1"/>
    </xf>
    <xf numFmtId="0" fontId="10" fillId="0" borderId="13"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5"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4" xfId="0" applyFont="1" applyBorder="1" applyAlignment="1">
      <alignment horizontal="center" vertical="center"/>
    </xf>
    <xf numFmtId="0" fontId="14" fillId="0" borderId="11" xfId="0" applyFont="1" applyBorder="1" applyAlignment="1">
      <alignment horizontal="center" vertical="center"/>
    </xf>
    <xf numFmtId="0" fontId="16" fillId="0" borderId="14" xfId="0" applyFont="1" applyBorder="1" applyAlignment="1">
      <alignment horizontal="center" vertical="center" wrapText="1"/>
    </xf>
    <xf numFmtId="0" fontId="16" fillId="0" borderId="11" xfId="0" applyFont="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2" fillId="0" borderId="5" xfId="0" applyFont="1" applyBorder="1" applyAlignment="1">
      <alignment horizontal="justify" vertical="center"/>
    </xf>
    <xf numFmtId="0" fontId="12" fillId="0" borderId="7" xfId="0" applyFont="1" applyBorder="1" applyAlignment="1">
      <alignment horizontal="justify" vertical="center"/>
    </xf>
    <xf numFmtId="0" fontId="12" fillId="0" borderId="12" xfId="0" applyFont="1" applyBorder="1" applyAlignment="1">
      <alignment horizontal="justify" vertical="center"/>
    </xf>
    <xf numFmtId="0" fontId="14" fillId="2" borderId="5" xfId="0" applyFont="1" applyFill="1" applyBorder="1" applyAlignment="1">
      <alignment horizontal="justify" vertical="center" wrapText="1"/>
    </xf>
    <xf numFmtId="0" fontId="14" fillId="2" borderId="12" xfId="0" applyFont="1" applyFill="1" applyBorder="1" applyAlignment="1">
      <alignment horizontal="justify" vertical="center" wrapText="1"/>
    </xf>
    <xf numFmtId="0" fontId="14" fillId="2" borderId="14" xfId="0" applyFont="1" applyFill="1" applyBorder="1" applyAlignment="1">
      <alignment horizontal="justify" vertical="center" wrapText="1"/>
    </xf>
    <xf numFmtId="0" fontId="14" fillId="2" borderId="11" xfId="0" applyFont="1" applyFill="1" applyBorder="1" applyAlignment="1">
      <alignment horizontal="justify" vertical="center" wrapText="1"/>
    </xf>
    <xf numFmtId="0" fontId="14" fillId="2" borderId="5"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12" xfId="0" applyFont="1" applyFill="1" applyBorder="1" applyAlignment="1">
      <alignment horizontal="center" vertical="center"/>
    </xf>
    <xf numFmtId="0" fontId="11" fillId="2" borderId="3" xfId="0" applyFont="1" applyFill="1" applyBorder="1" applyAlignment="1">
      <alignment horizontal="center" vertical="center" wrapText="1"/>
    </xf>
    <xf numFmtId="0" fontId="14" fillId="2" borderId="8" xfId="0" applyFont="1" applyFill="1" applyBorder="1" applyAlignment="1">
      <alignment horizontal="justify" vertical="center" wrapText="1"/>
    </xf>
    <xf numFmtId="0" fontId="14" fillId="2" borderId="9" xfId="0" applyFont="1" applyFill="1" applyBorder="1" applyAlignment="1">
      <alignment horizontal="justify" vertical="center" wrapText="1"/>
    </xf>
    <xf numFmtId="0" fontId="54" fillId="2" borderId="4" xfId="111" applyFont="1" applyFill="1" applyBorder="1" applyAlignment="1">
      <alignment horizontal="center" vertical="center"/>
    </xf>
    <xf numFmtId="0" fontId="52" fillId="2" borderId="4" xfId="111" applyFont="1" applyFill="1" applyBorder="1" applyAlignment="1">
      <alignment horizontal="center" vertical="center" wrapText="1"/>
    </xf>
    <xf numFmtId="0" fontId="52" fillId="2" borderId="2" xfId="111" applyFont="1" applyFill="1" applyBorder="1" applyAlignment="1">
      <alignment horizontal="center" vertical="center" wrapText="1"/>
    </xf>
    <xf numFmtId="0" fontId="52" fillId="2" borderId="3" xfId="111" applyFont="1" applyFill="1" applyBorder="1" applyAlignment="1">
      <alignment horizontal="center" vertical="center" wrapText="1"/>
    </xf>
    <xf numFmtId="0" fontId="52" fillId="2" borderId="5" xfId="111" applyFont="1" applyFill="1" applyBorder="1" applyAlignment="1">
      <alignment horizontal="center" vertical="center" wrapText="1"/>
    </xf>
    <xf numFmtId="0" fontId="52" fillId="2" borderId="7" xfId="111" applyFont="1" applyFill="1" applyBorder="1" applyAlignment="1">
      <alignment horizontal="center" vertical="center" wrapText="1"/>
    </xf>
    <xf numFmtId="0" fontId="12" fillId="0" borderId="5"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2" xfId="0" applyFont="1" applyFill="1" applyBorder="1" applyAlignment="1">
      <alignment horizontal="center" wrapText="1"/>
    </xf>
    <xf numFmtId="0" fontId="14" fillId="2" borderId="3" xfId="0" applyFont="1" applyFill="1" applyBorder="1" applyAlignment="1">
      <alignment horizontal="center" wrapText="1"/>
    </xf>
    <xf numFmtId="9" fontId="14" fillId="2" borderId="2" xfId="117" applyFont="1" applyFill="1" applyBorder="1" applyAlignment="1">
      <alignment horizontal="center" vertical="center" wrapText="1"/>
    </xf>
    <xf numFmtId="9" fontId="14" fillId="2" borderId="3" xfId="117" applyFont="1" applyFill="1" applyBorder="1" applyAlignment="1">
      <alignment horizontal="center" vertical="center" wrapText="1"/>
    </xf>
    <xf numFmtId="0" fontId="23" fillId="0" borderId="13" xfId="8" applyFont="1" applyBorder="1" applyAlignment="1">
      <alignment horizontal="center" vertical="center" wrapText="1"/>
    </xf>
    <xf numFmtId="0" fontId="23" fillId="0" borderId="6" xfId="8" applyFont="1" applyBorder="1" applyAlignment="1">
      <alignment horizontal="center" vertical="center" wrapText="1"/>
    </xf>
    <xf numFmtId="0" fontId="10" fillId="2" borderId="14" xfId="8" applyFont="1" applyFill="1" applyBorder="1" applyAlignment="1">
      <alignment horizontal="center" vertical="center" wrapText="1"/>
    </xf>
    <xf numFmtId="0" fontId="10" fillId="2" borderId="6" xfId="8" applyFont="1" applyFill="1" applyBorder="1" applyAlignment="1">
      <alignment horizontal="center" vertical="center" wrapText="1"/>
    </xf>
    <xf numFmtId="0" fontId="10" fillId="2" borderId="11" xfId="8" applyFont="1" applyFill="1" applyBorder="1" applyAlignment="1">
      <alignment horizontal="center" vertical="center" wrapText="1"/>
    </xf>
    <xf numFmtId="0" fontId="12" fillId="0" borderId="5" xfId="8" applyFont="1" applyBorder="1" applyAlignment="1">
      <alignment horizontal="justify" vertical="center"/>
    </xf>
    <xf numFmtId="0" fontId="12" fillId="0" borderId="7" xfId="8" applyFont="1" applyBorder="1" applyAlignment="1">
      <alignment horizontal="justify" vertical="center"/>
    </xf>
    <xf numFmtId="0" fontId="12" fillId="0" borderId="12" xfId="8" applyFont="1" applyBorder="1" applyAlignment="1">
      <alignment horizontal="justify" vertical="center"/>
    </xf>
    <xf numFmtId="0" fontId="12" fillId="2" borderId="2" xfId="8" applyFont="1" applyFill="1" applyBorder="1" applyAlignment="1">
      <alignment horizontal="center" vertical="center"/>
    </xf>
    <xf numFmtId="0" fontId="12" fillId="2" borderId="1" xfId="8" applyFont="1" applyFill="1" applyBorder="1" applyAlignment="1">
      <alignment horizontal="center" vertical="center"/>
    </xf>
    <xf numFmtId="0" fontId="12" fillId="2" borderId="3" xfId="8" applyFont="1" applyFill="1" applyBorder="1" applyAlignment="1">
      <alignment horizontal="center" vertical="center"/>
    </xf>
    <xf numFmtId="0" fontId="12" fillId="2" borderId="1" xfId="8" applyFont="1" applyFill="1" applyBorder="1" applyAlignment="1">
      <alignment horizontal="center" vertical="center" wrapText="1"/>
    </xf>
    <xf numFmtId="0" fontId="13" fillId="2" borderId="1" xfId="8" applyFont="1" applyFill="1" applyBorder="1" applyAlignment="1">
      <alignment horizontal="center" vertical="center" wrapText="1"/>
    </xf>
    <xf numFmtId="0" fontId="13" fillId="2" borderId="3" xfId="8" applyFont="1" applyFill="1" applyBorder="1" applyAlignment="1">
      <alignment horizontal="center" vertical="center" wrapText="1"/>
    </xf>
    <xf numFmtId="0" fontId="12" fillId="2" borderId="5" xfId="8" applyFont="1" applyFill="1" applyBorder="1" applyAlignment="1">
      <alignment horizontal="center" vertical="center" wrapText="1"/>
    </xf>
    <xf numFmtId="0" fontId="12" fillId="2" borderId="7" xfId="8" applyFont="1" applyFill="1" applyBorder="1" applyAlignment="1">
      <alignment horizontal="center" vertical="center" wrapText="1"/>
    </xf>
    <xf numFmtId="0" fontId="12" fillId="2" borderId="12" xfId="8" applyFont="1" applyFill="1" applyBorder="1" applyAlignment="1">
      <alignment horizontal="center" vertical="center" wrapText="1"/>
    </xf>
    <xf numFmtId="0" fontId="10" fillId="2" borderId="8" xfId="8" applyFont="1" applyFill="1" applyBorder="1" applyAlignment="1">
      <alignment horizontal="center" vertical="center" wrapText="1"/>
    </xf>
    <xf numFmtId="0" fontId="10" fillId="2" borderId="13" xfId="8" applyFont="1" applyFill="1" applyBorder="1" applyAlignment="1">
      <alignment horizontal="center" vertical="center" wrapText="1"/>
    </xf>
    <xf numFmtId="0" fontId="10" fillId="2" borderId="9" xfId="8" applyFont="1" applyFill="1" applyBorder="1" applyAlignment="1">
      <alignment horizontal="center" vertical="center" wrapText="1"/>
    </xf>
    <xf numFmtId="0" fontId="12" fillId="2" borderId="5" xfId="8" applyFont="1" applyFill="1" applyBorder="1" applyAlignment="1">
      <alignment horizontal="center" wrapText="1"/>
    </xf>
    <xf numFmtId="0" fontId="12" fillId="2" borderId="7" xfId="8" applyFont="1" applyFill="1" applyBorder="1" applyAlignment="1">
      <alignment horizontal="center" wrapText="1"/>
    </xf>
    <xf numFmtId="0" fontId="12" fillId="2" borderId="12" xfId="8" applyFont="1" applyFill="1" applyBorder="1" applyAlignment="1">
      <alignment horizontal="center" wrapText="1"/>
    </xf>
    <xf numFmtId="0" fontId="0" fillId="0" borderId="7" xfId="0" applyBorder="1" applyAlignment="1">
      <alignment horizontal="justify"/>
    </xf>
    <xf numFmtId="0" fontId="0" fillId="0" borderId="12" xfId="0" applyBorder="1" applyAlignment="1">
      <alignment horizontal="justify"/>
    </xf>
    <xf numFmtId="0" fontId="14" fillId="0" borderId="0" xfId="0" applyFont="1" applyBorder="1" applyAlignment="1">
      <alignment horizontal="center" wrapText="1"/>
    </xf>
    <xf numFmtId="0" fontId="14" fillId="0" borderId="6" xfId="0" applyFont="1" applyBorder="1" applyAlignment="1">
      <alignment horizontal="center" wrapText="1"/>
    </xf>
    <xf numFmtId="0" fontId="14" fillId="2" borderId="7" xfId="0" applyFont="1" applyFill="1" applyBorder="1" applyAlignment="1">
      <alignment horizontal="justify" vertical="center" wrapText="1"/>
    </xf>
    <xf numFmtId="0" fontId="14" fillId="0" borderId="14" xfId="0" quotePrefix="1" applyFont="1" applyBorder="1" applyAlignment="1">
      <alignment horizontal="justify" vertical="center"/>
    </xf>
    <xf numFmtId="0" fontId="14" fillId="0" borderId="6" xfId="0" quotePrefix="1" applyFont="1" applyBorder="1" applyAlignment="1">
      <alignment horizontal="justify" vertical="center"/>
    </xf>
    <xf numFmtId="0" fontId="14" fillId="0" borderId="11" xfId="0" quotePrefix="1" applyFont="1" applyBorder="1" applyAlignment="1">
      <alignment horizontal="justify" vertical="center"/>
    </xf>
    <xf numFmtId="0" fontId="14" fillId="0" borderId="15"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0" xfId="0" quotePrefix="1" applyFont="1" applyBorder="1" applyAlignment="1">
      <alignment horizontal="center" vertical="center" wrapText="1"/>
    </xf>
    <xf numFmtId="0" fontId="14" fillId="0" borderId="10" xfId="0" quotePrefix="1" applyFont="1" applyBorder="1" applyAlignment="1">
      <alignment horizontal="center" vertical="center" wrapText="1"/>
    </xf>
    <xf numFmtId="0" fontId="14" fillId="0" borderId="15" xfId="0" quotePrefix="1" applyFont="1" applyBorder="1" applyAlignment="1">
      <alignment horizontal="center" vertical="center" wrapText="1"/>
    </xf>
    <xf numFmtId="0" fontId="14" fillId="0" borderId="15" xfId="0" quotePrefix="1" applyFont="1" applyBorder="1" applyAlignment="1">
      <alignment horizontal="justify" vertical="center"/>
    </xf>
    <xf numFmtId="0" fontId="14" fillId="0" borderId="0" xfId="0" quotePrefix="1" applyFont="1" applyBorder="1" applyAlignment="1">
      <alignment horizontal="justify" vertical="center"/>
    </xf>
    <xf numFmtId="0" fontId="14" fillId="0" borderId="10" xfId="0" quotePrefix="1" applyFont="1" applyBorder="1" applyAlignment="1">
      <alignment horizontal="justify" vertical="center"/>
    </xf>
    <xf numFmtId="0" fontId="12" fillId="0" borderId="15" xfId="0" applyFont="1" applyBorder="1" applyAlignment="1">
      <alignment vertical="top" wrapText="1"/>
    </xf>
    <xf numFmtId="0" fontId="12" fillId="0" borderId="0" xfId="0" applyFont="1" applyBorder="1" applyAlignment="1">
      <alignment vertical="top"/>
    </xf>
    <xf numFmtId="0" fontId="12" fillId="0" borderId="10" xfId="0" applyFont="1" applyBorder="1" applyAlignment="1">
      <alignment vertical="top"/>
    </xf>
    <xf numFmtId="0" fontId="58" fillId="0" borderId="0" xfId="0" applyFont="1" applyAlignment="1">
      <alignment horizontal="justify" vertical="center" wrapText="1"/>
    </xf>
    <xf numFmtId="0" fontId="58" fillId="0" borderId="0" xfId="0" applyFont="1" applyAlignment="1">
      <alignment horizontal="justify" vertical="center"/>
    </xf>
    <xf numFmtId="0" fontId="58" fillId="0" borderId="10" xfId="0" applyFont="1" applyBorder="1" applyAlignment="1">
      <alignment horizontal="justify" vertical="center"/>
    </xf>
    <xf numFmtId="0" fontId="12" fillId="0" borderId="15" xfId="0" applyFont="1" applyFill="1" applyBorder="1" applyAlignment="1">
      <alignment vertical="top" wrapText="1"/>
    </xf>
    <xf numFmtId="0" fontId="12" fillId="0" borderId="0" xfId="0" applyFont="1" applyFill="1" applyBorder="1" applyAlignment="1">
      <alignment vertical="top" wrapText="1"/>
    </xf>
    <xf numFmtId="0" fontId="12" fillId="0" borderId="10" xfId="0" applyFont="1" applyFill="1" applyBorder="1" applyAlignment="1">
      <alignment vertical="top" wrapText="1"/>
    </xf>
    <xf numFmtId="0" fontId="12" fillId="0" borderId="15" xfId="0" applyFont="1" applyBorder="1" applyAlignment="1">
      <alignment horizontal="justify" vertical="center" wrapText="1"/>
    </xf>
    <xf numFmtId="0" fontId="12" fillId="0" borderId="0" xfId="0" applyFont="1" applyBorder="1" applyAlignment="1">
      <alignment horizontal="justify" vertical="center"/>
    </xf>
    <xf numFmtId="0" fontId="12" fillId="0" borderId="10" xfId="0" applyFont="1" applyBorder="1" applyAlignment="1">
      <alignment horizontal="justify" vertical="center"/>
    </xf>
    <xf numFmtId="0" fontId="12" fillId="0" borderId="15" xfId="0" applyFont="1" applyBorder="1" applyAlignment="1">
      <alignment horizontal="justify" vertical="top" wrapText="1"/>
    </xf>
    <xf numFmtId="0" fontId="12" fillId="0" borderId="0" xfId="0" applyFont="1" applyBorder="1" applyAlignment="1">
      <alignment horizontal="justify" vertical="top"/>
    </xf>
    <xf numFmtId="0" fontId="12" fillId="0" borderId="10" xfId="0" applyFont="1" applyBorder="1" applyAlignment="1">
      <alignment horizontal="justify" vertical="top"/>
    </xf>
    <xf numFmtId="0" fontId="12" fillId="0" borderId="15" xfId="0" applyFont="1" applyBorder="1" applyAlignment="1">
      <alignment horizontal="left" vertical="center" wrapText="1"/>
    </xf>
    <xf numFmtId="0" fontId="12" fillId="0" borderId="0" xfId="0" applyFont="1" applyBorder="1" applyAlignment="1">
      <alignment horizontal="left" vertical="center" wrapText="1"/>
    </xf>
    <xf numFmtId="0" fontId="12" fillId="0" borderId="10" xfId="0" applyFont="1" applyBorder="1" applyAlignment="1">
      <alignment horizontal="left" vertical="center" wrapText="1"/>
    </xf>
    <xf numFmtId="0" fontId="12" fillId="0" borderId="0" xfId="0" applyFont="1" applyBorder="1" applyAlignment="1">
      <alignment horizontal="justify" vertical="center" wrapText="1"/>
    </xf>
    <xf numFmtId="0" fontId="12" fillId="0" borderId="10" xfId="0" applyFont="1" applyBorder="1" applyAlignment="1">
      <alignment horizontal="justify" vertical="center" wrapText="1"/>
    </xf>
    <xf numFmtId="0" fontId="13" fillId="0" borderId="8" xfId="0" applyFont="1" applyBorder="1" applyAlignment="1">
      <alignment horizontal="center" vertical="top"/>
    </xf>
    <xf numFmtId="0" fontId="13" fillId="0" borderId="13" xfId="0" applyFont="1" applyBorder="1" applyAlignment="1">
      <alignment horizontal="center" vertical="top"/>
    </xf>
    <xf numFmtId="0" fontId="13" fillId="0" borderId="9" xfId="0" applyFont="1" applyBorder="1" applyAlignment="1">
      <alignment horizontal="center" vertical="top"/>
    </xf>
    <xf numFmtId="0" fontId="58" fillId="0" borderId="0" xfId="0" applyFont="1" applyAlignment="1">
      <alignment horizontal="justify" vertical="top" wrapText="1"/>
    </xf>
    <xf numFmtId="0" fontId="58" fillId="0" borderId="0" xfId="0" applyFont="1" applyAlignment="1">
      <alignment horizontal="justify" vertical="top"/>
    </xf>
    <xf numFmtId="0" fontId="58" fillId="0" borderId="10" xfId="0" applyFont="1" applyBorder="1" applyAlignment="1">
      <alignment horizontal="justify" vertical="top"/>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2" fillId="0" borderId="15" xfId="0" applyFont="1" applyBorder="1" applyAlignment="1">
      <alignment vertical="top"/>
    </xf>
    <xf numFmtId="0" fontId="12" fillId="0" borderId="0" xfId="0" applyFont="1" applyBorder="1" applyAlignment="1">
      <alignment vertical="top" wrapText="1"/>
    </xf>
    <xf numFmtId="0" fontId="12" fillId="0" borderId="10" xfId="0" applyFont="1" applyBorder="1" applyAlignment="1">
      <alignment vertical="top" wrapText="1"/>
    </xf>
    <xf numFmtId="0" fontId="58" fillId="0" borderId="0" xfId="0" applyFont="1" applyAlignment="1">
      <alignment horizontal="left" vertical="center" wrapText="1"/>
    </xf>
    <xf numFmtId="0" fontId="58" fillId="0" borderId="10" xfId="0" applyFont="1" applyBorder="1" applyAlignment="1">
      <alignment horizontal="left" vertical="center" wrapText="1"/>
    </xf>
    <xf numFmtId="0" fontId="58" fillId="0" borderId="15" xfId="0" applyFont="1" applyBorder="1" applyAlignment="1">
      <alignment vertical="top" wrapText="1"/>
    </xf>
    <xf numFmtId="0" fontId="58" fillId="0" borderId="0" xfId="0" applyFont="1" applyBorder="1" applyAlignment="1">
      <alignment vertical="top" wrapText="1"/>
    </xf>
    <xf numFmtId="0" fontId="58" fillId="0" borderId="10" xfId="0" applyFont="1" applyBorder="1" applyAlignment="1">
      <alignment vertical="top" wrapText="1"/>
    </xf>
    <xf numFmtId="0" fontId="58" fillId="0" borderId="0" xfId="0" applyFont="1" applyBorder="1" applyAlignment="1">
      <alignment vertical="top"/>
    </xf>
    <xf numFmtId="0" fontId="58" fillId="0" borderId="10" xfId="0" applyFont="1" applyBorder="1" applyAlignment="1">
      <alignment vertical="top"/>
    </xf>
    <xf numFmtId="0" fontId="12" fillId="0" borderId="8" xfId="0" applyFont="1" applyBorder="1" applyAlignment="1">
      <alignment vertical="top" wrapText="1"/>
    </xf>
    <xf numFmtId="0" fontId="12" fillId="0" borderId="13" xfId="0" applyFont="1" applyBorder="1" applyAlignment="1">
      <alignment vertical="top" wrapText="1"/>
    </xf>
    <xf numFmtId="0" fontId="12" fillId="0" borderId="9" xfId="0" applyFont="1" applyBorder="1" applyAlignment="1">
      <alignment vertical="top" wrapText="1"/>
    </xf>
    <xf numFmtId="0" fontId="12" fillId="0" borderId="15"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4" fillId="0" borderId="15" xfId="0" applyFont="1" applyBorder="1" applyAlignment="1">
      <alignment vertical="top"/>
    </xf>
    <xf numFmtId="0" fontId="14" fillId="0" borderId="0" xfId="0" applyFont="1" applyBorder="1" applyAlignment="1">
      <alignment vertical="top"/>
    </xf>
    <xf numFmtId="0" fontId="14" fillId="0" borderId="10" xfId="0" applyFont="1" applyBorder="1" applyAlignment="1">
      <alignment vertical="top"/>
    </xf>
    <xf numFmtId="0" fontId="12" fillId="0" borderId="8" xfId="0" applyFont="1" applyBorder="1" applyAlignment="1">
      <alignment horizontal="left" vertical="center"/>
    </xf>
    <xf numFmtId="0" fontId="12" fillId="0" borderId="13" xfId="0" applyFont="1" applyBorder="1" applyAlignment="1">
      <alignment horizontal="left" vertical="center"/>
    </xf>
    <xf numFmtId="0" fontId="12" fillId="0" borderId="9" xfId="0" applyFont="1" applyBorder="1" applyAlignment="1">
      <alignment horizontal="left" vertical="center"/>
    </xf>
    <xf numFmtId="0" fontId="12" fillId="35" borderId="0" xfId="0" applyFont="1" applyFill="1" applyBorder="1" applyAlignment="1">
      <alignment horizontal="left" vertical="center" wrapText="1"/>
    </xf>
    <xf numFmtId="0" fontId="12" fillId="35" borderId="10" xfId="0" applyFont="1" applyFill="1" applyBorder="1" applyAlignment="1">
      <alignment horizontal="left" vertical="center" wrapText="1"/>
    </xf>
    <xf numFmtId="0" fontId="12" fillId="0" borderId="15" xfId="0" applyFont="1" applyBorder="1" applyAlignment="1">
      <alignment vertical="center" wrapText="1"/>
    </xf>
    <xf numFmtId="0" fontId="12" fillId="0" borderId="0" xfId="0" applyFont="1" applyBorder="1" applyAlignment="1">
      <alignment vertical="center" wrapText="1"/>
    </xf>
    <xf numFmtId="0" fontId="12" fillId="0" borderId="10" xfId="0" applyFont="1" applyBorder="1" applyAlignment="1">
      <alignment vertical="center" wrapText="1"/>
    </xf>
    <xf numFmtId="0" fontId="57" fillId="0" borderId="15" xfId="0" applyFont="1" applyBorder="1" applyAlignment="1">
      <alignment vertical="top" wrapText="1"/>
    </xf>
    <xf numFmtId="0" fontId="12" fillId="0" borderId="15" xfId="0" applyFont="1" applyBorder="1" applyAlignment="1">
      <alignment horizontal="left" vertical="top" wrapText="1"/>
    </xf>
    <xf numFmtId="0" fontId="12" fillId="0" borderId="0" xfId="0" applyFont="1" applyBorder="1" applyAlignment="1">
      <alignment horizontal="left" vertical="top" wrapText="1"/>
    </xf>
    <xf numFmtId="0" fontId="12" fillId="0" borderId="10" xfId="0" applyFont="1" applyBorder="1" applyAlignment="1">
      <alignment horizontal="left" vertical="top" wrapText="1"/>
    </xf>
    <xf numFmtId="0" fontId="57" fillId="0" borderId="0" xfId="0" applyFont="1" applyAlignment="1">
      <alignment horizontal="left" vertical="center" wrapText="1"/>
    </xf>
    <xf numFmtId="0" fontId="57" fillId="0" borderId="10" xfId="0" applyFont="1" applyBorder="1" applyAlignment="1">
      <alignment horizontal="left" vertical="center" wrapText="1"/>
    </xf>
    <xf numFmtId="0" fontId="12" fillId="2" borderId="5" xfId="112" applyFont="1" applyFill="1" applyBorder="1" applyAlignment="1">
      <alignment horizontal="left" vertical="center" wrapText="1"/>
    </xf>
    <xf numFmtId="0" fontId="12" fillId="2" borderId="7" xfId="112" applyFont="1" applyFill="1" applyBorder="1" applyAlignment="1">
      <alignment horizontal="left" vertical="center" wrapText="1"/>
    </xf>
    <xf numFmtId="0" fontId="12" fillId="2" borderId="12" xfId="112" applyFont="1" applyFill="1" applyBorder="1" applyAlignment="1">
      <alignment horizontal="left" vertical="center" wrapText="1"/>
    </xf>
    <xf numFmtId="0" fontId="14" fillId="2" borderId="5" xfId="118" applyFont="1" applyFill="1" applyBorder="1" applyAlignment="1">
      <alignment horizontal="left" vertical="center" wrapText="1"/>
    </xf>
    <xf numFmtId="0" fontId="14" fillId="2" borderId="7" xfId="118" applyFont="1" applyFill="1" applyBorder="1" applyAlignment="1">
      <alignment horizontal="left" vertical="center" wrapText="1"/>
    </xf>
    <xf numFmtId="0" fontId="14" fillId="2" borderId="12" xfId="118" applyFont="1" applyFill="1" applyBorder="1" applyAlignment="1">
      <alignment horizontal="left" vertical="center" wrapText="1"/>
    </xf>
    <xf numFmtId="0" fontId="61" fillId="35" borderId="4" xfId="112"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14" fillId="2" borderId="5" xfId="116" applyFont="1" applyFill="1" applyBorder="1" applyAlignment="1">
      <alignment horizontal="left" vertical="center" wrapText="1"/>
    </xf>
    <xf numFmtId="0" fontId="14" fillId="2" borderId="7" xfId="116" applyFont="1" applyFill="1" applyBorder="1" applyAlignment="1">
      <alignment horizontal="left" vertical="center" wrapText="1"/>
    </xf>
    <xf numFmtId="0" fontId="14" fillId="2" borderId="12" xfId="116" applyFont="1" applyFill="1" applyBorder="1" applyAlignment="1">
      <alignment horizontal="left" vertical="center" wrapText="1"/>
    </xf>
    <xf numFmtId="0" fontId="12" fillId="0" borderId="5" xfId="6" applyFont="1" applyBorder="1" applyAlignment="1">
      <alignment horizontal="left" vertical="center"/>
    </xf>
    <xf numFmtId="0" fontId="12" fillId="0" borderId="7" xfId="6" applyFont="1" applyBorder="1" applyAlignment="1">
      <alignment horizontal="left" vertical="center"/>
    </xf>
    <xf numFmtId="0" fontId="12" fillId="0" borderId="12" xfId="6" applyFont="1" applyBorder="1" applyAlignment="1">
      <alignment horizontal="left" vertical="center"/>
    </xf>
    <xf numFmtId="0" fontId="12" fillId="0" borderId="5" xfId="0" applyFont="1" applyBorder="1" applyAlignment="1">
      <alignment horizontal="left" vertical="center"/>
    </xf>
    <xf numFmtId="0" fontId="12" fillId="0" borderId="7" xfId="0" applyFont="1" applyBorder="1" applyAlignment="1">
      <alignment horizontal="left" vertical="center"/>
    </xf>
    <xf numFmtId="0" fontId="12" fillId="0" borderId="12" xfId="0" applyFont="1" applyBorder="1" applyAlignment="1">
      <alignment horizontal="left" vertical="center"/>
    </xf>
    <xf numFmtId="0" fontId="14" fillId="2" borderId="5" xfId="112" applyFont="1" applyFill="1" applyBorder="1" applyAlignment="1">
      <alignment horizontal="left" vertical="center" wrapText="1"/>
    </xf>
    <xf numFmtId="0" fontId="14" fillId="2" borderId="7" xfId="112" applyFont="1" applyFill="1" applyBorder="1" applyAlignment="1">
      <alignment horizontal="left" vertical="center" wrapText="1"/>
    </xf>
    <xf numFmtId="0" fontId="14" fillId="2" borderId="12" xfId="112" applyFont="1" applyFill="1" applyBorder="1" applyAlignment="1">
      <alignment horizontal="left" vertical="center" wrapText="1"/>
    </xf>
    <xf numFmtId="0" fontId="11" fillId="2" borderId="5" xfId="0" applyFont="1" applyFill="1" applyBorder="1" applyAlignment="1">
      <alignment horizontal="center" vertical="center" wrapText="1"/>
    </xf>
    <xf numFmtId="0" fontId="0" fillId="2" borderId="7" xfId="0" applyFill="1" applyBorder="1"/>
    <xf numFmtId="0" fontId="0" fillId="2" borderId="12" xfId="0" applyFill="1" applyBorder="1"/>
    <xf numFmtId="0" fontId="14" fillId="2" borderId="1" xfId="0" applyFont="1" applyFill="1" applyBorder="1" applyAlignment="1">
      <alignment horizontal="center" vertical="center" wrapText="1"/>
    </xf>
    <xf numFmtId="0" fontId="14" fillId="0" borderId="5" xfId="0" applyFont="1" applyBorder="1" applyAlignment="1">
      <alignment horizontal="center" vertical="center"/>
    </xf>
    <xf numFmtId="0" fontId="14" fillId="0" borderId="12" xfId="0" applyFont="1" applyBorder="1" applyAlignment="1">
      <alignment horizontal="center" vertical="center"/>
    </xf>
    <xf numFmtId="43" fontId="14" fillId="0" borderId="14" xfId="1" quotePrefix="1" applyFont="1" applyBorder="1" applyAlignment="1">
      <alignment horizontal="center" vertical="center"/>
    </xf>
    <xf numFmtId="43" fontId="14" fillId="0" borderId="11" xfId="1" quotePrefix="1" applyFont="1" applyBorder="1" applyAlignment="1">
      <alignment horizontal="center" vertical="center"/>
    </xf>
    <xf numFmtId="0" fontId="10" fillId="2" borderId="5"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12" xfId="7" applyFont="1" applyFill="1" applyBorder="1" applyAlignment="1">
      <alignment horizontal="center" vertical="center" wrapText="1"/>
    </xf>
    <xf numFmtId="0" fontId="14" fillId="2" borderId="5" xfId="7" applyFont="1" applyFill="1" applyBorder="1" applyAlignment="1">
      <alignment horizontal="center" vertical="center" wrapText="1"/>
    </xf>
    <xf numFmtId="0" fontId="14" fillId="2" borderId="7" xfId="7" applyFont="1" applyFill="1" applyBorder="1" applyAlignment="1">
      <alignment horizontal="center" vertical="center" wrapText="1"/>
    </xf>
    <xf numFmtId="0" fontId="14" fillId="2" borderId="12" xfId="7" applyFont="1" applyFill="1" applyBorder="1" applyAlignment="1">
      <alignment horizontal="center" vertical="center" wrapText="1"/>
    </xf>
    <xf numFmtId="0" fontId="14" fillId="0" borderId="5" xfId="112" applyFont="1" applyBorder="1" applyAlignment="1">
      <alignment horizontal="justify" vertical="center" wrapText="1"/>
    </xf>
    <xf numFmtId="0" fontId="14" fillId="0" borderId="12" xfId="112" applyFont="1" applyBorder="1" applyAlignment="1">
      <alignment horizontal="justify" vertical="center" wrapText="1"/>
    </xf>
    <xf numFmtId="14" fontId="14" fillId="0" borderId="5" xfId="112" applyNumberFormat="1" applyFont="1" applyBorder="1" applyAlignment="1">
      <alignment horizontal="justify" vertical="center" wrapText="1"/>
    </xf>
    <xf numFmtId="0" fontId="14" fillId="0" borderId="5" xfId="7" applyFont="1" applyFill="1" applyBorder="1" applyAlignment="1">
      <alignment horizontal="justify" vertical="center"/>
    </xf>
    <xf numFmtId="0" fontId="14" fillId="0" borderId="7" xfId="7" applyFont="1" applyFill="1" applyBorder="1" applyAlignment="1">
      <alignment horizontal="justify" vertical="center"/>
    </xf>
    <xf numFmtId="0" fontId="14" fillId="0" borderId="12" xfId="7" applyFont="1" applyFill="1" applyBorder="1" applyAlignment="1">
      <alignment horizontal="justify" vertical="center"/>
    </xf>
    <xf numFmtId="0" fontId="16" fillId="0" borderId="7" xfId="7" applyFont="1" applyBorder="1" applyAlignment="1">
      <alignment horizontal="center"/>
    </xf>
    <xf numFmtId="0" fontId="14" fillId="0" borderId="5" xfId="116" applyFont="1" applyBorder="1" applyAlignment="1">
      <alignment horizontal="justify" vertical="center" wrapText="1"/>
    </xf>
    <xf numFmtId="0" fontId="14" fillId="0" borderId="12" xfId="116" applyFont="1" applyBorder="1" applyAlignment="1">
      <alignment horizontal="justify" vertical="center" wrapText="1"/>
    </xf>
    <xf numFmtId="0" fontId="16" fillId="0" borderId="12" xfId="116" applyFont="1" applyBorder="1"/>
    <xf numFmtId="0" fontId="11" fillId="2" borderId="2" xfId="12" applyFont="1" applyFill="1" applyBorder="1" applyAlignment="1">
      <alignment horizontal="center" vertical="center" wrapText="1"/>
    </xf>
    <xf numFmtId="0" fontId="11" fillId="2" borderId="3" xfId="12" applyFont="1" applyFill="1" applyBorder="1" applyAlignment="1">
      <alignment horizontal="center" vertical="center" wrapText="1"/>
    </xf>
    <xf numFmtId="0" fontId="16" fillId="2" borderId="7" xfId="0" applyFont="1" applyFill="1" applyBorder="1"/>
    <xf numFmtId="0" fontId="14" fillId="2" borderId="2" xfId="12" applyFont="1" applyFill="1" applyBorder="1" applyAlignment="1">
      <alignment horizontal="center" vertical="center" wrapText="1"/>
    </xf>
    <xf numFmtId="0" fontId="14" fillId="2" borderId="3" xfId="12" applyFont="1" applyFill="1" applyBorder="1" applyAlignment="1">
      <alignment horizontal="center" vertical="center" wrapText="1"/>
    </xf>
    <xf numFmtId="0" fontId="12" fillId="2" borderId="25" xfId="107" applyFont="1" applyFill="1" applyBorder="1" applyAlignment="1">
      <alignment horizontal="center" vertical="center"/>
    </xf>
    <xf numFmtId="0" fontId="12" fillId="2" borderId="26" xfId="107" applyFont="1" applyFill="1" applyBorder="1" applyAlignment="1">
      <alignment horizontal="center" vertical="center"/>
    </xf>
    <xf numFmtId="0" fontId="12" fillId="2" borderId="27" xfId="107" applyFont="1" applyFill="1" applyBorder="1" applyAlignment="1">
      <alignment horizontal="center" vertical="center"/>
    </xf>
    <xf numFmtId="0" fontId="12" fillId="2" borderId="28" xfId="107" applyFont="1" applyFill="1" applyBorder="1" applyAlignment="1">
      <alignment horizontal="center" vertical="center"/>
    </xf>
    <xf numFmtId="0" fontId="12" fillId="2" borderId="0" xfId="107" applyFont="1" applyFill="1" applyBorder="1" applyAlignment="1">
      <alignment horizontal="center" vertical="center"/>
    </xf>
    <xf numFmtId="0" fontId="12" fillId="2" borderId="29" xfId="107" applyFont="1" applyFill="1" applyBorder="1" applyAlignment="1">
      <alignment horizontal="center" vertical="center"/>
    </xf>
    <xf numFmtId="0" fontId="12" fillId="2" borderId="0" xfId="108" applyFont="1" applyFill="1" applyBorder="1" applyAlignment="1">
      <alignment horizontal="center" vertical="center"/>
    </xf>
    <xf numFmtId="0" fontId="12" fillId="2" borderId="29" xfId="108" applyFont="1" applyFill="1" applyBorder="1" applyAlignment="1">
      <alignment horizontal="center" vertical="center"/>
    </xf>
    <xf numFmtId="0" fontId="12" fillId="2" borderId="0" xfId="108" applyFont="1" applyFill="1" applyBorder="1" applyAlignment="1">
      <alignment horizontal="center" vertical="center" wrapText="1"/>
    </xf>
    <xf numFmtId="0" fontId="62" fillId="0" borderId="1" xfId="0" applyFont="1" applyBorder="1" applyAlignment="1">
      <alignment horizontal="center" vertical="center" wrapText="1"/>
    </xf>
    <xf numFmtId="170" fontId="62" fillId="35" borderId="1" xfId="109" applyNumberFormat="1" applyFont="1" applyFill="1" applyBorder="1" applyAlignment="1">
      <alignment horizontal="center" vertical="center" wrapText="1"/>
    </xf>
  </cellXfs>
  <cellStyles count="120">
    <cellStyle name="20% - Énfasis1 2" xfId="16"/>
    <cellStyle name="20% - Énfasis2 2" xfId="17"/>
    <cellStyle name="20% - Énfasis3 2" xfId="18"/>
    <cellStyle name="20% - Énfasis4 2" xfId="19"/>
    <cellStyle name="20% - Énfasis5 2" xfId="20"/>
    <cellStyle name="20% - Énfasis5 3" xfId="21"/>
    <cellStyle name="20% - Énfasis6 2" xfId="22"/>
    <cellStyle name="20% - Énfasis6 3" xfId="23"/>
    <cellStyle name="40% - Énfasis1 2" xfId="24"/>
    <cellStyle name="40% - Énfasis1 3" xfId="25"/>
    <cellStyle name="40% - Énfasis2 2" xfId="26"/>
    <cellStyle name="40% - Énfasis2 3" xfId="27"/>
    <cellStyle name="40% - Énfasis3 2" xfId="28"/>
    <cellStyle name="40% - Énfasis4 2" xfId="29"/>
    <cellStyle name="40% - Énfasis4 3" xfId="30"/>
    <cellStyle name="40% - Énfasis5 2" xfId="31"/>
    <cellStyle name="40% - Énfasis5 3" xfId="32"/>
    <cellStyle name="40% - Énfasis6 2" xfId="33"/>
    <cellStyle name="40% - Énfasis6 3" xfId="34"/>
    <cellStyle name="60% - Énfasis1 2" xfId="35"/>
    <cellStyle name="60% - Énfasis2 2" xfId="36"/>
    <cellStyle name="60% - Énfasis3 2" xfId="37"/>
    <cellStyle name="60% - Énfasis4 2" xfId="38"/>
    <cellStyle name="60% - Énfasis5 2" xfId="39"/>
    <cellStyle name="60% - Énfasis6 2" xfId="40"/>
    <cellStyle name="Buena 2" xfId="41"/>
    <cellStyle name="Cálculo 2" xfId="42"/>
    <cellStyle name="Celda de comprobación 2" xfId="43"/>
    <cellStyle name="Celda vinculada 2" xfId="44"/>
    <cellStyle name="Encabezado 4 2" xfId="45"/>
    <cellStyle name="Énfasis1 2" xfId="46"/>
    <cellStyle name="Énfasis2 2" xfId="47"/>
    <cellStyle name="Énfasis3 2" xfId="48"/>
    <cellStyle name="Énfasis4 2" xfId="49"/>
    <cellStyle name="Énfasis5 2" xfId="50"/>
    <cellStyle name="Énfasis6 2" xfId="51"/>
    <cellStyle name="Entrada 2" xfId="52"/>
    <cellStyle name="Euro" xfId="53"/>
    <cellStyle name="Excel Built-in Normal" xfId="54"/>
    <cellStyle name="Incorrecto 2" xfId="55"/>
    <cellStyle name="Millares" xfId="1" builtinId="3"/>
    <cellStyle name="Millares 2" xfId="2"/>
    <cellStyle name="Millares 2 2" xfId="3"/>
    <cellStyle name="Millares 2 3" xfId="56"/>
    <cellStyle name="Millares 3" xfId="4"/>
    <cellStyle name="Millares 3 2" xfId="57"/>
    <cellStyle name="Millares 4" xfId="5"/>
    <cellStyle name="Millares 5" xfId="58"/>
    <cellStyle name="Millares 6" xfId="59"/>
    <cellStyle name="Millares 7" xfId="60"/>
    <cellStyle name="Millares 7 2" xfId="61"/>
    <cellStyle name="Millares 7 3" xfId="113"/>
    <cellStyle name="Millares 8" xfId="109"/>
    <cellStyle name="Moneda 2" xfId="62"/>
    <cellStyle name="Moneda 3" xfId="63"/>
    <cellStyle name="Neutral 2" xfId="64"/>
    <cellStyle name="Normal" xfId="0" builtinId="0"/>
    <cellStyle name="Normal 10" xfId="65"/>
    <cellStyle name="Normal 10 2" xfId="66"/>
    <cellStyle name="Normal 10 2 2" xfId="110"/>
    <cellStyle name="Normal 11" xfId="67"/>
    <cellStyle name="Normal 12" xfId="68"/>
    <cellStyle name="Normal 12 2" xfId="69"/>
    <cellStyle name="Normal 13" xfId="70"/>
    <cellStyle name="Normal 13 2" xfId="71"/>
    <cellStyle name="Normal 14" xfId="72"/>
    <cellStyle name="Normal 15" xfId="73"/>
    <cellStyle name="Normal 16" xfId="74"/>
    <cellStyle name="Normal 17" xfId="75"/>
    <cellStyle name="Normal 17 2" xfId="76"/>
    <cellStyle name="Normal 17 3" xfId="111"/>
    <cellStyle name="Normal 18" xfId="77"/>
    <cellStyle name="Normal 19" xfId="106"/>
    <cellStyle name="Normal 2" xfId="6"/>
    <cellStyle name="Normal 2 2" xfId="7"/>
    <cellStyle name="Normal 2 2 10" xfId="116"/>
    <cellStyle name="Normal 2 2 13" xfId="118"/>
    <cellStyle name="Normal 2 2 2" xfId="78"/>
    <cellStyle name="Normal 2 2 2 2" xfId="112"/>
    <cellStyle name="Normal 2 3" xfId="79"/>
    <cellStyle name="Normal 2 3 2" xfId="119"/>
    <cellStyle name="Normal 2 4" xfId="80"/>
    <cellStyle name="Normal 2 5" xfId="81"/>
    <cellStyle name="Normal 2 6" xfId="82"/>
    <cellStyle name="Normal 2 7" xfId="83"/>
    <cellStyle name="Normal 2 8" xfId="84"/>
    <cellStyle name="Normal 2 9" xfId="107"/>
    <cellStyle name="Normal 2_BASE 2010 B" xfId="85"/>
    <cellStyle name="Normal 3" xfId="8"/>
    <cellStyle name="Normal 3 10" xfId="114"/>
    <cellStyle name="Normal 3 2" xfId="9"/>
    <cellStyle name="Normal 3 3" xfId="86"/>
    <cellStyle name="Normal 3 4" xfId="87"/>
    <cellStyle name="Normal 3 5" xfId="88"/>
    <cellStyle name="Normal 3 5 10" xfId="115"/>
    <cellStyle name="Normal 4" xfId="10"/>
    <cellStyle name="Normal 4 2" xfId="89"/>
    <cellStyle name="Normal 5" xfId="11"/>
    <cellStyle name="Normal 5 2" xfId="90"/>
    <cellStyle name="Normal 5 3" xfId="91"/>
    <cellStyle name="Normal 6" xfId="92"/>
    <cellStyle name="Normal 7" xfId="93"/>
    <cellStyle name="Normal 8" xfId="94"/>
    <cellStyle name="Normal 9" xfId="95"/>
    <cellStyle name="Normal_FORMATO IAIE IAT" xfId="12"/>
    <cellStyle name="Normal_Formatos E-M  2008 Benito Juárez" xfId="13"/>
    <cellStyle name="Normal_Invi_07_LEER" xfId="108"/>
    <cellStyle name="Notas 2" xfId="96"/>
    <cellStyle name="Notas 3" xfId="97"/>
    <cellStyle name="Porcentual" xfId="117" builtinId="5"/>
    <cellStyle name="Porcentual 2" xfId="14"/>
    <cellStyle name="Porcentual 2 2" xfId="15"/>
    <cellStyle name="Salida 2" xfId="98"/>
    <cellStyle name="Texto de advertencia 2" xfId="99"/>
    <cellStyle name="Texto explicativo 2" xfId="100"/>
    <cellStyle name="Título 1 2" xfId="101"/>
    <cellStyle name="Título 2 2" xfId="102"/>
    <cellStyle name="Título 3 2" xfId="103"/>
    <cellStyle name="Título 4" xfId="104"/>
    <cellStyle name="Total 2" xfId="105"/>
  </cellStyles>
  <dxfs count="8">
    <dxf>
      <font>
        <color theme="0"/>
      </font>
    </dxf>
    <dxf>
      <font>
        <color theme="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476250</xdr:colOff>
      <xdr:row>9</xdr:row>
      <xdr:rowOff>180974</xdr:rowOff>
    </xdr:from>
    <xdr:to>
      <xdr:col>8</xdr:col>
      <xdr:colOff>1943100</xdr:colOff>
      <xdr:row>16</xdr:row>
      <xdr:rowOff>161924</xdr:rowOff>
    </xdr:to>
    <xdr:sp macro="" textlink="">
      <xdr:nvSpPr>
        <xdr:cNvPr id="2" name="1 CuadroTexto"/>
        <xdr:cNvSpPr txBox="1"/>
      </xdr:nvSpPr>
      <xdr:spPr>
        <a:xfrm>
          <a:off x="476250" y="2428874"/>
          <a:ext cx="7791450" cy="1647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6000"/>
            <a:t>No Aplica </a:t>
          </a:r>
        </a:p>
        <a:p>
          <a:endParaRPr lang="es-MX"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523875</xdr:colOff>
      <xdr:row>11</xdr:row>
      <xdr:rowOff>28575</xdr:rowOff>
    </xdr:from>
    <xdr:to>
      <xdr:col>5</xdr:col>
      <xdr:colOff>2771775</xdr:colOff>
      <xdr:row>18</xdr:row>
      <xdr:rowOff>57150</xdr:rowOff>
    </xdr:to>
    <xdr:sp macro="" textlink="">
      <xdr:nvSpPr>
        <xdr:cNvPr id="2" name="1 CuadroTexto"/>
        <xdr:cNvSpPr txBox="1"/>
      </xdr:nvSpPr>
      <xdr:spPr>
        <a:xfrm>
          <a:off x="523875" y="2562225"/>
          <a:ext cx="8115300" cy="1362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aplicable al periodo</a:t>
          </a:r>
        </a:p>
        <a:p>
          <a:pPr algn="ctr"/>
          <a:r>
            <a:rPr lang="es-MX" sz="4800" b="1"/>
            <a:t> de reporte</a:t>
          </a:r>
        </a:p>
        <a:p>
          <a:pPr algn="ctr"/>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371475</xdr:colOff>
      <xdr:row>9</xdr:row>
      <xdr:rowOff>123825</xdr:rowOff>
    </xdr:from>
    <xdr:to>
      <xdr:col>4</xdr:col>
      <xdr:colOff>2325461</xdr:colOff>
      <xdr:row>14</xdr:row>
      <xdr:rowOff>206829</xdr:rowOff>
    </xdr:to>
    <xdr:sp macro="" textlink="">
      <xdr:nvSpPr>
        <xdr:cNvPr id="2" name="1 CuadroTexto"/>
        <xdr:cNvSpPr txBox="1"/>
      </xdr:nvSpPr>
      <xdr:spPr>
        <a:xfrm>
          <a:off x="371475" y="2571750"/>
          <a:ext cx="8116661" cy="13688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aplicable al periodo</a:t>
          </a:r>
        </a:p>
        <a:p>
          <a:pPr algn="ctr"/>
          <a:r>
            <a:rPr lang="es-MX" sz="4800" b="1"/>
            <a:t> de reporte</a:t>
          </a:r>
        </a:p>
        <a:p>
          <a:pPr algn="ctr"/>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1123950</xdr:colOff>
      <xdr:row>12</xdr:row>
      <xdr:rowOff>9525</xdr:rowOff>
    </xdr:from>
    <xdr:to>
      <xdr:col>6</xdr:col>
      <xdr:colOff>952500</xdr:colOff>
      <xdr:row>20</xdr:row>
      <xdr:rowOff>43543</xdr:rowOff>
    </xdr:to>
    <xdr:sp macro="" textlink="">
      <xdr:nvSpPr>
        <xdr:cNvPr id="2" name="1 CuadroTexto"/>
        <xdr:cNvSpPr txBox="1"/>
      </xdr:nvSpPr>
      <xdr:spPr>
        <a:xfrm>
          <a:off x="1123950" y="2724150"/>
          <a:ext cx="8124825" cy="14056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a:t>
          </a:r>
        </a:p>
        <a:p>
          <a:pPr algn="ctr"/>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AY5" t="str">
            <v>ASAMBLEA LEGISLATIVA DEL DF</v>
          </cell>
          <cell r="AZ5" t="str">
            <v>UNIDAD RESPONSABLE: 17 L0 00 ASAMBLEA LEGISLATIVA DEL DF</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AY6" t="str">
            <v>AUTORIDAD DEL CENTRO HISTÓRICO</v>
          </cell>
          <cell r="AZ6" t="str">
            <v>UNIDAD RESPONSABLE: 01 CD 01 AUTORIDAD DEL CENTRO HISTÓRICO</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AY7" t="str">
            <v>CAJA DE PREVISIÓN DE LA POLICÍA AUXILIAR DEL DF</v>
          </cell>
          <cell r="AZ7" t="str">
            <v>UNIDAD RESPONSABLE: 11 PD PA CAJA DE PREVISIÓN DE LA POLICÍA AUXILIAR DEL DF</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AY8" t="str">
            <v>CAJA DE PREVISIÓN DE LA POLICÍA PREVENTIVA</v>
          </cell>
          <cell r="AZ8" t="str">
            <v>UNIDAD RESPONSABLE: 12 PD PP CAJA DE PREVISIÓN DE LA POLICÍA PREVENTIVA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AY9" t="str">
            <v>CAJA DE PREVISIÓN PARA TRABAJADORES A LISTA DE RAYA DEL GDF</v>
          </cell>
          <cell r="AZ9" t="str">
            <v>UNIDAD RESPONSABLE: 12 PD LR CAJA DE PREVISIÓN PARA TRABAJADORES A LISTA DE RAYA DEL GDF</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AY10" t="str">
            <v>COMISIÓN DE DERECHOS HUMANOS DEL DF</v>
          </cell>
          <cell r="AZ10" t="str">
            <v>UNIDAD RESPONSABLE: 23 A0 00 COMISIÓN DE DERECHOS HUMANOS DEL DF</v>
          </cell>
          <cell r="DE10" t="str">
            <v>COMISIÓN DE DERECHOS HUMANOS DEL DF</v>
          </cell>
          <cell r="DF10" t="str">
            <v>NO</v>
          </cell>
          <cell r="DH10" t="str">
            <v>COMISIÓN DE DERECHOS HUMANOS DEL DF</v>
          </cell>
          <cell r="DI10" t="str">
            <v>NO</v>
          </cell>
        </row>
        <row r="11">
          <cell r="Y11" t="str">
            <v>CONSEJO DE EVALUACIÓN DEL DESARROLLO SOCIAL DEL DF</v>
          </cell>
          <cell r="AA11" t="str">
            <v>VAYA A LA HOJA INICIO Y SELECIONE LA UNIDAD RESPONSABLE CORRESPONDIENTE A ESTE INFORME</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AY11" t="str">
            <v>CONSEJERÍA JURÍDICA Y SERVICIOS LEGALES</v>
          </cell>
          <cell r="AZ11" t="str">
            <v>UNIDAD RESPONSABLE: 25 C0 01 CONSEJERÍA JURÍDICA Y SERVICIOS LEGALES</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AY12" t="str">
            <v>CONSEJO DE EVALUACIÓN DEL DESARROLLO SOCIAL DEL DF</v>
          </cell>
          <cell r="AZ12" t="str">
            <v>UNIDAD RESPONSABLE: 08 PD CE CONSEJO DE EVALUACIÓN DEL DESARROLLO SOCIAL DEL DF</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AY13" t="str">
            <v>CONSEJO DE LA JUDICATURA DEL DF</v>
          </cell>
          <cell r="AZ13" t="str">
            <v>UNIDAD RESPONSABLE: 20 J0 00 CONSEJO DE LA JUDICATURA DEL DF</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AY14" t="str">
            <v>CONTADURÍA MAYOR DE HACIENDA DE LA ALDF</v>
          </cell>
          <cell r="AZ14" t="str">
            <v>UNIDAD RESPONSABLE: 18 L0 00 CONTADURÍA MAYOR DE HACIENDA DE LA ALDF</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AY15" t="str">
            <v>CONTRALORÍA GENERAL</v>
          </cell>
          <cell r="AZ15" t="str">
            <v>UNIDAD RESPONSABLE: 13 C0 01 CONTRALORÍA GENERAL</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AY16" t="str">
            <v>CORPORACIÓN MEXICANA DE IMPRESIÓN S.A. DE C.V.</v>
          </cell>
          <cell r="AZ16" t="str">
            <v>UNIDAD RESPONSABLE: 12 PE CM CORPORACIÓN MEXICANA DE IMPRESIÓN S.A. DE C.V.</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AY17" t="str">
            <v>DELEGACIÓN ÁLVARO OBREGÓN</v>
          </cell>
          <cell r="AZ17" t="str">
            <v>UNIDAD RESPONSABLE: 02 CD 01 DELEGACIÓN ÁLVARO OBREGÓN</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AY18" t="str">
            <v>DELEGACIÓN AZCAPOTZALCO</v>
          </cell>
          <cell r="AZ18" t="str">
            <v>UNIDAD RESPONSABLE: 02 CD 02 DELEGACIÓN AZCAPOTZALCO</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AY19" t="str">
            <v>DELEGACIÓN BENITO JUÁREZ</v>
          </cell>
          <cell r="AZ19" t="str">
            <v>UNIDAD RESPONSABLE: 02 CD 03 DELEGACIÓN BENITO JUÁREZ</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AY20" t="str">
            <v>DELEGACIÓN COYOACÁN</v>
          </cell>
          <cell r="AZ20" t="str">
            <v>UNIDAD RESPONSABLE: 02 CD 04 DELEGACIÓN COYOACÁN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AY21" t="str">
            <v>DELEGACIÓN CUAJIMALPA DE MORELOS</v>
          </cell>
          <cell r="AZ21" t="str">
            <v>UNIDAD RESPONSABLE: 02 CD 05 DELEGACIÓN CUAJIMALPA DE MORELOS</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AY22" t="str">
            <v>DELEGACIÓN CUAUHTÉMOC</v>
          </cell>
          <cell r="AZ22" t="str">
            <v>UNIDAD RESPONSABLE: 02 CD 06 DELEGACIÓN CUAUHTÉMOC</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AY23" t="str">
            <v>DELEGACIÓN GUSTAVO A. MADERO</v>
          </cell>
          <cell r="AZ23" t="str">
            <v>UNIDAD RESPONSABLE: 02 CD 07 DELEGACIÓN GUSTAVO A. MADERO</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AY24" t="str">
            <v>DELEGACIÓN IZTACALCO</v>
          </cell>
          <cell r="AZ24" t="str">
            <v>UNIDAD RESPONSABLE: 02 CD 08 DELEGACIÓN IZTACALCO</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AY25" t="str">
            <v>DELEGACIÓN IZTAPALAPA</v>
          </cell>
          <cell r="AZ25" t="str">
            <v>UNIDAD RESPONSABLE: 02 CD 09 DELEGACIÓN IZTAPALAPA</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AY26" t="str">
            <v>DELEGACIÓN MAGDALENA CONTRERAS</v>
          </cell>
          <cell r="AZ26" t="str">
            <v>UNIDAD RESPONSABLE: 02 CD 10 DELEGACIÓN MAGDALENA CONTRERAS</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AY27" t="str">
            <v>DELEGACIÓN MIGUEL HIDALGO</v>
          </cell>
          <cell r="AZ27" t="str">
            <v>UNIDAD RESPONSABLE: 02 CD 11 DELEGACIÓN MIGUEL HIDALGO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AY28" t="str">
            <v>DELEGACIÓN MILPA ALTA</v>
          </cell>
          <cell r="AZ28" t="str">
            <v>UNIDAD RESPONSABLE: 02 CD 12 DELEGACIÓN MILPA ALTA</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AY29" t="str">
            <v>DELEGACIÓN TLÁHUAC</v>
          </cell>
          <cell r="AZ29" t="str">
            <v>UNIDAD RESPONSABLE: 02 CD 13 DELEGACIÓN TLÁHUAC</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AY30" t="str">
            <v>DELEGACIÓN TLALPAN</v>
          </cell>
          <cell r="AZ30" t="str">
            <v>UNIDAD RESPONSABLE: 02 CD 14 DELEGACIÓN TLALPAN</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AY31" t="str">
            <v>DELEGACIÓN VENUSTIANO CARRANZA</v>
          </cell>
          <cell r="AZ31" t="str">
            <v>UNIDAD RESPONSABLE: 02 CD 15 DELEGACIÓN VENUSTIANO CARRANZA</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AY32" t="str">
            <v>DELEGACIÓN XOCHIMILCO</v>
          </cell>
          <cell r="AZ32" t="str">
            <v>UNIDAD RESPONSABLE: 02 CD 16 DELEGACIÓN XOCHIMILCO</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AY33" t="str">
            <v>DEUDA PÚBLICA DEL DF</v>
          </cell>
          <cell r="AZ33" t="str">
            <v>UNIDAD RESPONSABLE: 16 C0 00 DEUDA PÚBLICA DEL DF</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AY34" t="str">
            <v>FIDEICOMISO DE RECUPERACIÓN CREDITICIA DEL DF</v>
          </cell>
          <cell r="AZ34" t="str">
            <v>UNIDAD RESPONSABLE: 09 PF RC FIDEICOMISO DE RECUPERACIÓN CREDITICIA DEL DF</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AY35" t="str">
            <v>FIDEICOMISO DEL CENTRO HISTÓRICO</v>
          </cell>
          <cell r="AZ35" t="str">
            <v>UNIDAD RESPONSABLE: 07 PF CH FIDEICOMISO DEL CENTRO HISTÓRICO</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AY36" t="str">
            <v>FIDEICOMISO EDUCACIÓN GARANTIZADA DEL DF</v>
          </cell>
          <cell r="AZ36" t="str">
            <v>UNIDAD RESPONSABLE: 36 PF EG FIDEICOMISO EDUCACIÓN GARANTIZADA DEL DF</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AY37" t="str">
            <v>FIDEICOMISO MUSEO DE ARTE POPULAR</v>
          </cell>
          <cell r="AZ37" t="str">
            <v>UNIDAD RESPONSABLE: 31 PF MA FIDEICOMISO MUSEO DE ARTE POPULAR</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AY38" t="str">
            <v>FIDEICOMISO MUSEO DEL ESTANQUILLO</v>
          </cell>
          <cell r="AZ38" t="str">
            <v>UNIDAD RESPONSABLE: 31 PF ME FIDEICOMISO MUSEO DEL ESTANQUILLO</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AY39" t="str">
            <v>FIDEICOMISO PARA EL FONDO DE PROMOCIÓN PARA EL FINANCIAMIENTO DEL TRANSPORTE PÚBLICO</v>
          </cell>
          <cell r="AZ39" t="str">
            <v>UNIDAD RESPONSABLE: 10 P0 TP FIDEICOMISO PARA EL FONDO DE PROMOCIÓN PARA EL FINANCIAMIENTO DEL TRANSPORTE PÚBLICO</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AY40" t="str">
            <v>FIDEICOMISO PARA EL MEJORAMIENTO DE LAS VÍAS DE COMUNICACIÓN DEL DF</v>
          </cell>
          <cell r="AZ40" t="str">
            <v>UNIDAD RESPONSABLE: 07 PF MV FIDEICOMISO PARA EL MEJORAMIENTO DE LAS VÍAS DE COMUNICACIÓN DEL DF</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AY41" t="str">
            <v>FIDEICOMISO PÚBLICO "CIUDAD DIGITAL"</v>
          </cell>
          <cell r="AZ41" t="str">
            <v>UNIDAD RESPONSABLE: 09 PF CD FIDEICOMISO PÚBLICO "CIUDAD DIGITAL"</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AY42" t="str">
            <v>FIDEICOMISO PÚBLICO COMPLEJO AMBIENTAL "XOCHIMILCO"</v>
          </cell>
          <cell r="AZ42" t="str">
            <v>UNIDAD RESPONSABLE: 12 PF CX FIDEICOMISO PÚBLICO COMPLEJO AMBIENTAL "XOCHIMILCO"</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AY43" t="str">
            <v>FONDO AMBIENTAL PÚBLICO DEL DF</v>
          </cell>
          <cell r="AZ43" t="str">
            <v>UNIDAD RESPONSABLE: 06 P0 FA FONDO AMBIENTAL PÚBLICO DEL DF</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AY44" t="str">
            <v>FONDO DE COINVERSIÓN</v>
          </cell>
          <cell r="AZ44" t="str">
            <v>UNIDAD RESPONSABLE: 15 C0 00 FONDO DE COINVERSIÓN</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AY45" t="str">
            <v>FONDO DE DESARROLLO ECONÓMICO DEL DF</v>
          </cell>
          <cell r="AZ45" t="str">
            <v>UNIDAD RESPONSABLE: 12 P0 DE FONDO DE DESARROLLO ECONÓMICO DEL DF</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AY46" t="str">
            <v>FONDO DE SEGURIDAD PÚBLICA DEL DF</v>
          </cell>
          <cell r="AZ46" t="str">
            <v>UNIDAD RESPONSABLE: 14 P0 FS FONDO DE SEGURIDAD PÚBLICA DEL DF</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AY47" t="str">
            <v>FONDO MIXTO DE PROMOCIÓN TURÍSTICA</v>
          </cell>
          <cell r="AZ47" t="str">
            <v>UNIDAD RESPONSABLE: 05 P0 PT FONDO MIXTO DE PROMOCIÓN TURÍSTICA</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AY48" t="str">
            <v>FONDO PARA EL DESARROLLO SOCIAL DE LA CIUDAD DE MÉXICO</v>
          </cell>
          <cell r="AZ48" t="str">
            <v>UNIDAD RESPONSABLE: 04 P0 DS FONDO PARA EL DESARROLLO SOCIAL DE LA CIUDAD DE MÉXICO</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AY49" t="str">
            <v>FONDO PARA LA ATENCIÓN Y APOYO A LAS VÍCTIMAS DEL DELITO</v>
          </cell>
          <cell r="AZ49" t="str">
            <v>UNIDAD RESPONSABLE: 14 P0 AV FONDO PARA LA ATENCIÓN Y APOYO A LAS VÍCTIMAS DEL DELITO</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AY50" t="str">
            <v>HEROICO CUERPO DE BOMBEROS DEL DF</v>
          </cell>
          <cell r="AZ50" t="str">
            <v>UNIDAD RESPONSABLE: 34 PD HB HEROICO CUERPO DE BOMBEROS DEL DF</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AY51" t="str">
            <v>INSTITUTO DE ACCESO A LA INFORMACIÓN PÚBLICA DEL DF</v>
          </cell>
          <cell r="AZ51" t="str">
            <v>UNIDAD RESPONSABLE: 32 A0 00 INSTITUTO DE ACCESO A LA INFORMACIÓN PÚBLICA DEL DF</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AY52" t="str">
            <v>INSTITUTO DE CIENCIA Y TECNOLOGÍA</v>
          </cell>
          <cell r="AZ52" t="str">
            <v>UNIDAD RESPONSABLE: 37 PD CT INSTITUTO DE CIENCIA Y TECNOLOGÍA</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AY53" t="str">
            <v>INSTITUTO DE EDUCACIÓN MEDIA SUPERIOR</v>
          </cell>
          <cell r="AZ53" t="str">
            <v>UNIDAD RESPONSABLE: 36 PD IE INSTITUTO DE EDUCACIÓN MEDIA SUPERIOR</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AY54" t="str">
            <v>INSTITUTO DE FORMACIÓN PROFESIONAL</v>
          </cell>
          <cell r="AZ54" t="str">
            <v>UNIDAD RESPONSABLE: 14 CD 01 INSTITUTO DE FORMACIÓN PROFESIONAL</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AY55" t="str">
            <v>INSTITUTO DE LA JUVENTUD DEL DF</v>
          </cell>
          <cell r="AZ55" t="str">
            <v>UNIDAD RESPONSABLE: 08 PD IJ INSTITUTO DE LA JUVENTUD DEL DF</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AY56" t="str">
            <v>INSTITUTO DE LAS MUJERES DEL DF</v>
          </cell>
          <cell r="AZ56" t="str">
            <v>UNIDAD RESPONSABLE: 08 PD IM INSTITUTO DE LAS MUJERES DEL DF</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AY57" t="str">
            <v>INSTITUTO DE VIVIENDA DEL DF</v>
          </cell>
          <cell r="AZ57" t="str">
            <v>UNIDAD RESPONSABLE: 03 PD IV INSTITUTO DE VIVIENDA DEL DF</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AY58" t="str">
            <v>INSTITUTO ELECTORAL DEL DF</v>
          </cell>
          <cell r="AZ58" t="str">
            <v>UNIDAD RESPONSABLE: 24 A0 00 INSTITUTO ELECTORAL DEL DF</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AY59" t="str">
            <v>INSTITUTO TÉCNICO DE FORMACIÓN POLICIAL</v>
          </cell>
          <cell r="AZ59" t="str">
            <v>UNIDAD RESPONSABLE: 11 CD 01 INSTITUTO TÉCNICO DE FORMACIÓN POLICIAL</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AY60" t="str">
            <v>JEFATURA DE GOBIERNO DEL DF</v>
          </cell>
          <cell r="AZ60" t="str">
            <v>UNIDAD RESPONSABLE: 01 C0 01 JEFATURA DE GOBIERNO DEL DF</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AY61" t="str">
            <v>JUNTA LOCAL DE CONCILIACIÓN Y ARBITRAJE DEL DF</v>
          </cell>
          <cell r="AZ61" t="str">
            <v>UNIDAD RESPONSABLE: 22 A0 00 JUNTA LOCAL DE CONCILIACIÓN Y ARBITRAJE DEL DF</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AY62" t="str">
            <v>METROBÚS</v>
          </cell>
          <cell r="AZ62" t="str">
            <v>UNIDAD RESPONSABLE: 10 PD MB METROBÚS</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AY63" t="str">
            <v>OFICIALÍA MAYOR</v>
          </cell>
          <cell r="AZ63" t="str">
            <v>UNIDAD RESPONSABLE: 12 C0 01 OFICIALÍA MAYOR</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AY64" t="str">
            <v>POLICÍA AUXILIAR DEL DF</v>
          </cell>
          <cell r="AZ64" t="str">
            <v>UNIDAD RESPONSABLE: 11 CD 02 POLICÍA AUXILIAR DEL DF</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AY65" t="str">
            <v>POLICÍA BANCARIA E INDUSTRIAL</v>
          </cell>
          <cell r="AZ65" t="str">
            <v>UNIDAD RESPONSABLE: 11 CD 03 POLICÍA BANCARIA E INDUSTRIAL</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AY66" t="str">
            <v>PROCURADURÍA AMBIENTAL Y DEL ORDENAMIENTO TERRITORIAL DEL DF</v>
          </cell>
          <cell r="AZ66" t="str">
            <v>UNIDAD RESPONSABLE: 30 PD PA PROCURADURÍA AMBIENTAL Y DEL ORDENAMIENTO TERRITORIAL DEL DF</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AY67" t="str">
            <v>PROCURADURÍA GENERAL DE JUSTICIA DEL DF</v>
          </cell>
          <cell r="AZ67" t="str">
            <v>UNIDAD RESPONSABLE: 14 C0 00 PROCURADURÍA GENERAL DE JUSTICIA DEL DF</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AY68" t="str">
            <v>PROCURADURÍA SOCIAL DEL DF</v>
          </cell>
          <cell r="AZ68" t="str">
            <v>UNIDAD RESPONSABLE: 08 PD PS PROCURADURÍA SOCIAL DEL DF</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AY69" t="str">
            <v>RED DE TRANSPORTE DE PASAJEROS DEL DF</v>
          </cell>
          <cell r="AZ69" t="str">
            <v>UNIDAD RESPONSABLE: 10 PD RT RED DE TRANSPORTE DE PASAJEROS DEL DF</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AY70" t="str">
            <v>SECRETARÍA DE CULTURA</v>
          </cell>
          <cell r="AZ70" t="str">
            <v>UNIDAD RESPONSABLE: 31 C0 00 SECRETARÍA DE CULTURA</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AY71" t="str">
            <v>SECRETARÍA DE DESARROLLO ECONÓMICO</v>
          </cell>
          <cell r="AZ71" t="str">
            <v>UNIDAD RESPONSABLE: 04 C0 01 SECRETARÍA DE DESARROLLO ECONÓMICO</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AY72" t="str">
            <v>SECRETARÍA DE DESARROLLO RURAL Y EQUIDAD PARA LAS COMUNIDADES</v>
          </cell>
          <cell r="AZ72" t="str">
            <v>UNIDAD RESPONSABLE: 35 C0 01 SECRETARÍA DE DESARROLLO RURAL Y EQUIDAD PARA LAS COMUNIDADES</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AY73" t="str">
            <v>SECRETARÍA DE DESARROLLO SOCIAL</v>
          </cell>
          <cell r="AZ73" t="str">
            <v>UNIDAD RESPONSABLE: 08 C0 01 SECRETARÍA DE DESARROLLO SOCIAL</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AY74" t="str">
            <v>SECRETARÍA DE DESARROLLO URBANO Y VIVIENDA</v>
          </cell>
          <cell r="AZ74" t="str">
            <v>UNIDAD RESPONSABLE: 03 C0 01 SECRETARÍA DE DESARROLLO URBANO Y VIVIENDA</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AY75" t="str">
            <v>SECRETARÍA DE EDUCACIÓN</v>
          </cell>
          <cell r="AZ75" t="str">
            <v>UNIDAD RESPONSABLE: 36 C0 01 SECRETARÍA DE EDUCACIÓN</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AY76" t="str">
            <v>SECRETARÍA DE FINANZAS</v>
          </cell>
          <cell r="AZ76" t="str">
            <v>UNIDAD RESPONSABLE: 09 C0 01 SECRETARÍA DE FINANZAS</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AY77" t="str">
            <v>SECRETARÍA DE GOBIERNO</v>
          </cell>
          <cell r="AZ77" t="str">
            <v>UNIDAD RESPONSABLE: 02 C0 01 SECRETARÍA DE GOBIERNO</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AY78" t="str">
            <v>SECRETARÍA DE MEDIO AMBIENTE</v>
          </cell>
          <cell r="AZ78" t="str">
            <v>UNIDAD RESPONSABLE: 06 C0 01 SECRETARÍA DE MEDIO AMBIENTE</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AY79" t="str">
            <v>SECRETARÍA DE OBRAS Y SERVICIOS</v>
          </cell>
          <cell r="AZ79" t="str">
            <v>UNIDAD RESPONSABLE: 07 C0 01 SECRETARÍA DE OBRAS Y SERVICIOS</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AY80" t="str">
            <v>SECRETARÍA DE PROTECCIÓN CIVIL</v>
          </cell>
          <cell r="AZ80" t="str">
            <v>UNIDAD RESPONSABLE: 34 C0 01 SECRETARÍA DE PROTECCIÓN CIVIL</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AY81" t="str">
            <v>SECRETARÍA DE SALUD</v>
          </cell>
          <cell r="AZ81" t="str">
            <v>UNIDAD RESPONSABLE: 26 C0 01 SECRETARÍA DE SALUD</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AY82" t="str">
            <v>SECRETARÍA DE SEGURIDAD PÚBLICA</v>
          </cell>
          <cell r="AZ82" t="str">
            <v>UNIDAD RESPONSABLE: 11 C0 01 SECRETARÍA DE SEGURIDAD PÚBLICA</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AY83" t="str">
            <v>SECRETARÍA DE TRANSPORTE Y VIALIDAD</v>
          </cell>
          <cell r="AZ83" t="str">
            <v>UNIDAD RESPONSABLE: 10 C0 01 SECRETARÍA DE TRANSPORTE Y VIALIDAD</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AY84" t="str">
            <v>SECRETARÍA DE TURISMO</v>
          </cell>
          <cell r="AZ84" t="str">
            <v>UNIDAD RESPONSABLE: 05 C0 01 SECRETARÍA DE TURISMO</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AY85" t="str">
            <v>SECRETARÍA DEL TRABAJO Y FOMENTO AL EMPLEO</v>
          </cell>
          <cell r="AZ85" t="str">
            <v>UNIDAD RESPONSABLE: 33 C0 01 SECRETARÍA DEL TRABAJO Y FOMENTO AL EMPLEO</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AY86" t="str">
            <v>SERVICIO DE TRANSPORTES ELÉCTRICOS DEL DF</v>
          </cell>
          <cell r="AZ86" t="str">
            <v>UNIDAD RESPONSABLE: 10 PD TE SERVICIO DE TRANSPORTES ELÉCTRICOS DEL DF</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AY87" t="str">
            <v>SERVICIOS DE SALUD PÚBLICA DEL DF</v>
          </cell>
          <cell r="AZ87" t="str">
            <v>UNIDAD RESPONSABLE: 26 PD SP SERVICIOS DE SALUD PÚBLICA DEL DF</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AY88" t="str">
            <v>SERVICIOS METROPOLITANOS  S.A. DE C.V.</v>
          </cell>
          <cell r="AZ88" t="str">
            <v>UNIDAD RESPONSABLE: 12 PE SM SERVICIOS METROPOLITANOS  S.A. DE C.V.</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AY89" t="str">
            <v>SISTEMA DE AGUAS DE LA CIUDAD DE MÉXICO</v>
          </cell>
          <cell r="AZ89" t="str">
            <v>UNIDAD RESPONSABLE: 06 CD 03 SISTEMA DE AGUAS DE LA CIUDAD DE MÉXICO</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AY90" t="str">
            <v>SISTEMA DE RADIO Y TELEVISIÓN DIGITAL DEL GDF</v>
          </cell>
          <cell r="AZ90" t="str">
            <v>UNIDAD RESPONSABLE: 02 CD 17 SISTEMA DE RADIO Y TELEVISIÓN DIGITAL DEL GDF</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AY91" t="str">
            <v>SISTEMA DE RADIO Y TELEVISIÓN DIGITAL DEL GDF</v>
          </cell>
          <cell r="AZ91" t="str">
            <v>UNIDAD RESPONSABLE: 02 OD 03 SISTEMA DE RADIO Y TELEVISIÓN DIGITAL DEL GDF</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AY92" t="str">
            <v>SISTEMA DE TRANSPORTE COLECTIVO (METRO)</v>
          </cell>
          <cell r="AZ92" t="str">
            <v>UNIDAD RESPONSABLE: 10 PD ME SISTEMA DE TRANSPORTE COLECTIVO (METRO)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AY93" t="str">
            <v>SISTEMA PARA EL DESARROLLO INTEGRAL DE LA FAMILIA DEL DF</v>
          </cell>
          <cell r="AZ93" t="str">
            <v>UNIDAD RESPONSABLE: 01 PD DF SISTEMA PARA EL DESARROLLO INTEGRAL DE LA FAMILIA DEL DF</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AY94" t="str">
            <v>TRIBUNAL DE LO CONTENCIOSO ADMINISTRATIVO DEL DF</v>
          </cell>
          <cell r="AZ94" t="str">
            <v>UNIDAD RESPONSABLE: 21 A0 00 TRIBUNAL DE LO CONTENCIOSO ADMINISTRATIVO DEL DF</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AY95" t="str">
            <v>TRIBUNAL ELECTORAL DEL DF</v>
          </cell>
          <cell r="AZ95" t="str">
            <v>UNIDAD RESPONSABLE: 27 A0 00 TRIBUNAL ELECTORAL DEL DF</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AY96" t="str">
            <v>TRIBUNAL SUPERIOR DE JUSTICIA DEL DF</v>
          </cell>
          <cell r="AZ96" t="str">
            <v>UNIDAD RESPONSABLE: 19 J0 00 TRIBUNAL SUPERIOR DE JUSTICIA DEL DF</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cell r="AY97" t="str">
            <v>UNIVERSIDAD AUTÓNOMA DE LA CIUDAD DE MÉXICO</v>
          </cell>
          <cell r="AZ97" t="str">
            <v>UNIDAD RESPONSABLE: 29 A0 00 UNIVERSIDAD AUTÓNOMA DE LA CIUDAD DE MÉXICO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4:M36"/>
  <sheetViews>
    <sheetView showGridLines="0" workbookViewId="0">
      <selection activeCell="A14" sqref="A14:M16"/>
    </sheetView>
  </sheetViews>
  <sheetFormatPr baseColWidth="10" defaultColWidth="11.42578125" defaultRowHeight="13.5"/>
  <cols>
    <col min="1" max="1" width="11.42578125" style="1"/>
    <col min="2" max="2" width="8.140625" style="1" customWidth="1"/>
    <col min="3" max="3" width="8.85546875" style="1" customWidth="1"/>
    <col min="4" max="4" width="9.7109375" style="1" customWidth="1"/>
    <col min="5" max="6" width="11.42578125" style="1"/>
    <col min="7" max="7" width="3.5703125" style="1" customWidth="1"/>
    <col min="8" max="8" width="4.140625" style="1" customWidth="1"/>
    <col min="9" max="9" width="8.140625" style="1" customWidth="1"/>
    <col min="10" max="10" width="12.85546875" style="1" customWidth="1"/>
    <col min="11" max="16384" width="11.42578125" style="1"/>
  </cols>
  <sheetData>
    <row r="14" spans="1:13" ht="27.75" customHeight="1">
      <c r="A14" s="523" t="s">
        <v>208</v>
      </c>
      <c r="B14" s="523"/>
      <c r="C14" s="523"/>
      <c r="D14" s="523"/>
      <c r="E14" s="523"/>
      <c r="F14" s="523"/>
      <c r="G14" s="523"/>
      <c r="H14" s="523"/>
      <c r="I14" s="523"/>
      <c r="J14" s="523"/>
      <c r="K14" s="523"/>
      <c r="L14" s="523"/>
      <c r="M14" s="523"/>
    </row>
    <row r="15" spans="1:13" ht="40.5" customHeight="1">
      <c r="A15" s="523"/>
      <c r="B15" s="523"/>
      <c r="C15" s="523"/>
      <c r="D15" s="523"/>
      <c r="E15" s="523"/>
      <c r="F15" s="523"/>
      <c r="G15" s="523"/>
      <c r="H15" s="523"/>
      <c r="I15" s="523"/>
      <c r="J15" s="523"/>
      <c r="K15" s="523"/>
      <c r="L15" s="523"/>
      <c r="M15" s="523"/>
    </row>
    <row r="16" spans="1:13" ht="13.35" customHeight="1">
      <c r="A16" s="523"/>
      <c r="B16" s="523"/>
      <c r="C16" s="523"/>
      <c r="D16" s="523"/>
      <c r="E16" s="523"/>
      <c r="F16" s="523"/>
      <c r="G16" s="523"/>
      <c r="H16" s="523"/>
      <c r="I16" s="523"/>
      <c r="J16" s="523"/>
      <c r="K16" s="523"/>
      <c r="L16" s="523"/>
      <c r="M16" s="523"/>
    </row>
    <row r="18" spans="1:13" ht="15" customHeight="1">
      <c r="A18" s="523" t="s">
        <v>189</v>
      </c>
      <c r="B18" s="523"/>
      <c r="C18" s="523"/>
      <c r="D18" s="523"/>
      <c r="E18" s="523"/>
      <c r="F18" s="523"/>
      <c r="G18" s="523"/>
      <c r="H18" s="523"/>
      <c r="I18" s="523"/>
      <c r="J18" s="523"/>
      <c r="K18" s="523"/>
      <c r="L18" s="523"/>
      <c r="M18" s="523"/>
    </row>
    <row r="19" spans="1:13" ht="15" customHeight="1">
      <c r="A19" s="523"/>
      <c r="B19" s="523"/>
      <c r="C19" s="523"/>
      <c r="D19" s="523"/>
      <c r="E19" s="523"/>
      <c r="F19" s="523"/>
      <c r="G19" s="523"/>
      <c r="H19" s="523"/>
      <c r="I19" s="523"/>
      <c r="J19" s="523"/>
      <c r="K19" s="523"/>
      <c r="L19" s="523"/>
      <c r="M19" s="523"/>
    </row>
    <row r="20" spans="1:13" ht="15" customHeight="1">
      <c r="A20" s="523"/>
      <c r="B20" s="523"/>
      <c r="C20" s="523"/>
      <c r="D20" s="523"/>
      <c r="E20" s="523"/>
      <c r="F20" s="523"/>
      <c r="G20" s="523"/>
      <c r="H20" s="523"/>
      <c r="I20" s="523"/>
      <c r="J20" s="523"/>
      <c r="K20" s="523"/>
      <c r="L20" s="523"/>
      <c r="M20" s="523"/>
    </row>
    <row r="21" spans="1:13" ht="15" customHeight="1">
      <c r="A21" s="523"/>
      <c r="B21" s="523"/>
      <c r="C21" s="523"/>
      <c r="D21" s="523"/>
      <c r="E21" s="523"/>
      <c r="F21" s="523"/>
      <c r="G21" s="523"/>
      <c r="H21" s="523"/>
      <c r="I21" s="523"/>
      <c r="J21" s="523"/>
      <c r="K21" s="523"/>
      <c r="L21" s="523"/>
      <c r="M21" s="523"/>
    </row>
    <row r="22" spans="1:13" ht="13.35" customHeight="1">
      <c r="A22" s="115"/>
      <c r="B22" s="115"/>
      <c r="C22" s="115"/>
      <c r="D22" s="115"/>
      <c r="E22" s="115"/>
      <c r="F22" s="115"/>
      <c r="G22" s="115"/>
      <c r="H22" s="115"/>
      <c r="I22" s="115"/>
      <c r="J22" s="115"/>
      <c r="K22" s="115"/>
      <c r="L22" s="115"/>
      <c r="M22" s="115"/>
    </row>
    <row r="23" spans="1:13" ht="6.75" customHeight="1">
      <c r="A23" s="115"/>
      <c r="B23" s="115"/>
      <c r="C23" s="115"/>
      <c r="D23" s="115"/>
      <c r="E23" s="115"/>
      <c r="F23" s="115"/>
      <c r="G23" s="115"/>
      <c r="H23" s="115"/>
      <c r="I23" s="115"/>
      <c r="J23" s="115"/>
      <c r="K23" s="115"/>
      <c r="L23" s="115"/>
      <c r="M23" s="115"/>
    </row>
    <row r="24" spans="1:13" hidden="1"/>
    <row r="25" spans="1:13" hidden="1"/>
    <row r="26" spans="1:13" hidden="1"/>
    <row r="27" spans="1:13" hidden="1"/>
    <row r="28" spans="1:13" hidden="1"/>
    <row r="33" spans="1:13" s="119" customFormat="1" ht="21">
      <c r="A33" s="96" t="s">
        <v>88</v>
      </c>
      <c r="B33" s="96"/>
      <c r="C33" s="96"/>
      <c r="D33" s="116"/>
      <c r="E33" s="116"/>
      <c r="F33" s="117"/>
      <c r="H33" s="117" t="s">
        <v>89</v>
      </c>
      <c r="I33" s="96"/>
      <c r="J33" s="96"/>
      <c r="K33" s="118"/>
      <c r="L33" s="118"/>
    </row>
    <row r="34" spans="1:13" s="119" customFormat="1" ht="20.100000000000001" customHeight="1">
      <c r="B34" s="526" t="s">
        <v>204</v>
      </c>
      <c r="C34" s="526"/>
      <c r="D34" s="526"/>
      <c r="E34" s="526"/>
      <c r="F34" s="526"/>
      <c r="G34" s="120"/>
      <c r="J34" s="526" t="s">
        <v>205</v>
      </c>
      <c r="K34" s="526"/>
      <c r="L34" s="526"/>
      <c r="M34" s="526"/>
    </row>
    <row r="35" spans="1:13" ht="16.5" customHeight="1">
      <c r="B35" s="525" t="s">
        <v>206</v>
      </c>
      <c r="C35" s="525"/>
      <c r="D35" s="525"/>
      <c r="E35" s="525"/>
      <c r="F35" s="525"/>
      <c r="G35" s="207"/>
      <c r="J35" s="524" t="s">
        <v>207</v>
      </c>
      <c r="K35" s="524"/>
      <c r="L35" s="524"/>
      <c r="M35" s="524"/>
    </row>
    <row r="36" spans="1:13" ht="20.25" customHeight="1">
      <c r="B36" s="525"/>
      <c r="C36" s="525"/>
      <c r="D36" s="525"/>
      <c r="E36" s="525"/>
      <c r="F36" s="525"/>
      <c r="G36" s="207"/>
    </row>
  </sheetData>
  <mergeCells count="6">
    <mergeCell ref="A14:M16"/>
    <mergeCell ref="J35:M35"/>
    <mergeCell ref="B35:F36"/>
    <mergeCell ref="A18:M21"/>
    <mergeCell ref="B34:F34"/>
    <mergeCell ref="J34:M34"/>
  </mergeCells>
  <printOptions horizontalCentered="1"/>
  <pageMargins left="0.59055118110236227" right="0.59055118110236227" top="0.35433070866141736" bottom="0.35433070866141736" header="0.19685039370078741" footer="0.19685039370078741"/>
  <pageSetup orientation="landscape" r:id="rId1"/>
  <headerFooter>
    <oddHeader>&amp;C&amp;G</oddHeader>
    <oddFooter>&amp;C&amp;G&amp;R</oddFooter>
  </headerFooter>
  <legacyDrawingHF r:id="rId2"/>
</worksheet>
</file>

<file path=xl/worksheets/sheet10.xml><?xml version="1.0" encoding="utf-8"?>
<worksheet xmlns="http://schemas.openxmlformats.org/spreadsheetml/2006/main" xmlns:r="http://schemas.openxmlformats.org/officeDocument/2006/relationships">
  <dimension ref="A1:P230"/>
  <sheetViews>
    <sheetView showGridLines="0" view="pageBreakPreview" topLeftCell="A172" zoomScale="60" zoomScaleNormal="80" workbookViewId="0">
      <selection activeCell="K153" sqref="K153"/>
    </sheetView>
  </sheetViews>
  <sheetFormatPr baseColWidth="10" defaultColWidth="11.42578125" defaultRowHeight="13.5"/>
  <cols>
    <col min="1" max="6" width="5" style="1" customWidth="1"/>
    <col min="7" max="7" width="7" style="1" customWidth="1"/>
    <col min="8" max="8" width="59.7109375" style="1" customWidth="1"/>
    <col min="9" max="9" width="10.85546875" style="1" customWidth="1"/>
    <col min="10" max="10" width="13.42578125" style="1" customWidth="1"/>
    <col min="11" max="11" width="16" style="1" customWidth="1"/>
    <col min="12" max="12" width="13.85546875" style="1" customWidth="1"/>
    <col min="13" max="13" width="24.140625" style="1" customWidth="1"/>
    <col min="14" max="14" width="24.42578125" style="1" customWidth="1"/>
    <col min="15" max="15" width="23.5703125" style="1" customWidth="1"/>
    <col min="16" max="16" width="2.85546875" style="1" customWidth="1"/>
    <col min="17" max="16384" width="11.42578125" style="1"/>
  </cols>
  <sheetData>
    <row r="1" spans="1:15" ht="35.1" customHeight="1">
      <c r="A1" s="537" t="s">
        <v>136</v>
      </c>
      <c r="B1" s="538"/>
      <c r="C1" s="538"/>
      <c r="D1" s="538"/>
      <c r="E1" s="538"/>
      <c r="F1" s="538"/>
      <c r="G1" s="538"/>
      <c r="H1" s="538"/>
      <c r="I1" s="538"/>
      <c r="J1" s="538"/>
      <c r="K1" s="538"/>
      <c r="L1" s="538"/>
      <c r="M1" s="538"/>
      <c r="N1" s="538"/>
      <c r="O1" s="539"/>
    </row>
    <row r="2" spans="1:15" ht="8.1" customHeight="1">
      <c r="A2" s="154"/>
      <c r="B2" s="154"/>
      <c r="C2" s="154"/>
      <c r="D2" s="154"/>
      <c r="E2" s="154"/>
      <c r="F2" s="154"/>
      <c r="G2" s="154"/>
      <c r="H2" s="154"/>
      <c r="I2" s="154"/>
      <c r="J2" s="154"/>
      <c r="K2" s="154"/>
      <c r="L2" s="154"/>
      <c r="M2" s="154"/>
      <c r="N2" s="154"/>
      <c r="O2" s="154"/>
    </row>
    <row r="3" spans="1:15" ht="19.350000000000001" customHeight="1">
      <c r="A3" s="559" t="str">
        <f>+'APP-4'!A3:C3</f>
        <v>UNIDAD RESPONSABLE DEL GASTO: 35 C0 01 Secretaría de Desarrollo Rural y Equidad para las Comunidades</v>
      </c>
      <c r="B3" s="560"/>
      <c r="C3" s="560"/>
      <c r="D3" s="560"/>
      <c r="E3" s="560"/>
      <c r="F3" s="560"/>
      <c r="G3" s="560"/>
      <c r="H3" s="560"/>
      <c r="I3" s="560"/>
      <c r="J3" s="560"/>
      <c r="K3" s="560"/>
      <c r="L3" s="560"/>
      <c r="M3" s="560"/>
      <c r="N3" s="560"/>
      <c r="O3" s="561"/>
    </row>
    <row r="4" spans="1:15" ht="19.350000000000001" customHeight="1">
      <c r="A4" s="559" t="str">
        <f>+'APP-4'!A4:C4</f>
        <v>PERÍODO: Enero - Septiembre 2017</v>
      </c>
      <c r="B4" s="560"/>
      <c r="C4" s="560"/>
      <c r="D4" s="560"/>
      <c r="E4" s="560"/>
      <c r="F4" s="560"/>
      <c r="G4" s="560"/>
      <c r="H4" s="560"/>
      <c r="I4" s="560"/>
      <c r="J4" s="560"/>
      <c r="K4" s="560"/>
      <c r="L4" s="560"/>
      <c r="M4" s="560"/>
      <c r="N4" s="560"/>
      <c r="O4" s="561"/>
    </row>
    <row r="5" spans="1:15" ht="20.100000000000001" customHeight="1">
      <c r="A5" s="535" t="s">
        <v>85</v>
      </c>
      <c r="B5" s="535" t="s">
        <v>137</v>
      </c>
      <c r="C5" s="535" t="s">
        <v>44</v>
      </c>
      <c r="D5" s="535" t="s">
        <v>42</v>
      </c>
      <c r="E5" s="535" t="s">
        <v>43</v>
      </c>
      <c r="F5" s="535" t="s">
        <v>12</v>
      </c>
      <c r="G5" s="535" t="s">
        <v>74</v>
      </c>
      <c r="H5" s="636" t="s">
        <v>13</v>
      </c>
      <c r="I5" s="535" t="s">
        <v>138</v>
      </c>
      <c r="J5" s="564" t="s">
        <v>139</v>
      </c>
      <c r="K5" s="565"/>
      <c r="L5" s="638"/>
      <c r="M5" s="564" t="s">
        <v>140</v>
      </c>
      <c r="N5" s="565"/>
      <c r="O5" s="638"/>
    </row>
    <row r="6" spans="1:15" ht="20.100000000000001" customHeight="1">
      <c r="A6" s="536"/>
      <c r="B6" s="536"/>
      <c r="C6" s="536"/>
      <c r="D6" s="536"/>
      <c r="E6" s="536"/>
      <c r="F6" s="536"/>
      <c r="G6" s="536"/>
      <c r="H6" s="637"/>
      <c r="I6" s="536"/>
      <c r="J6" s="146" t="s">
        <v>141</v>
      </c>
      <c r="K6" s="156" t="s">
        <v>172</v>
      </c>
      <c r="L6" s="146" t="s">
        <v>142</v>
      </c>
      <c r="M6" s="146" t="s">
        <v>94</v>
      </c>
      <c r="N6" s="156" t="s">
        <v>173</v>
      </c>
      <c r="O6" s="146" t="s">
        <v>21</v>
      </c>
    </row>
    <row r="7" spans="1:15" s="147" customFormat="1" ht="31.5" customHeight="1">
      <c r="A7" s="228" t="s">
        <v>299</v>
      </c>
      <c r="B7" s="228" t="s">
        <v>299</v>
      </c>
      <c r="C7" s="228">
        <v>1</v>
      </c>
      <c r="D7" s="228">
        <v>2</v>
      </c>
      <c r="E7" s="228">
        <v>4</v>
      </c>
      <c r="F7" s="228">
        <v>301</v>
      </c>
      <c r="G7" s="228"/>
      <c r="H7" s="228" t="s">
        <v>215</v>
      </c>
      <c r="I7" s="229" t="s">
        <v>216</v>
      </c>
      <c r="J7" s="229" t="s">
        <v>300</v>
      </c>
      <c r="K7" s="229" t="s">
        <v>759</v>
      </c>
      <c r="L7" s="229" t="s">
        <v>759</v>
      </c>
      <c r="M7" s="293">
        <v>2118540</v>
      </c>
      <c r="N7" s="293">
        <v>138098.72</v>
      </c>
      <c r="O7" s="293">
        <v>138098.72</v>
      </c>
    </row>
    <row r="8" spans="1:15">
      <c r="A8" s="630"/>
      <c r="B8" s="631"/>
      <c r="C8" s="631"/>
      <c r="D8" s="631"/>
      <c r="E8" s="631"/>
      <c r="F8" s="631"/>
      <c r="G8" s="631"/>
      <c r="H8" s="631"/>
      <c r="I8" s="631"/>
      <c r="J8" s="631"/>
      <c r="K8" s="631"/>
      <c r="L8" s="631"/>
      <c r="M8" s="631"/>
      <c r="N8" s="631"/>
      <c r="O8" s="632"/>
    </row>
    <row r="9" spans="1:15" ht="23.25" customHeight="1">
      <c r="A9" s="625" t="s">
        <v>561</v>
      </c>
      <c r="B9" s="626"/>
      <c r="C9" s="626"/>
      <c r="D9" s="626"/>
      <c r="E9" s="626"/>
      <c r="F9" s="626"/>
      <c r="G9" s="626"/>
      <c r="H9" s="626"/>
      <c r="I9" s="626"/>
      <c r="J9" s="626"/>
      <c r="K9" s="626"/>
      <c r="L9" s="626"/>
      <c r="M9" s="626"/>
      <c r="N9" s="626"/>
      <c r="O9" s="627"/>
    </row>
    <row r="10" spans="1:15" ht="24.75" customHeight="1">
      <c r="A10" s="625" t="s">
        <v>917</v>
      </c>
      <c r="B10" s="626"/>
      <c r="C10" s="626"/>
      <c r="D10" s="626"/>
      <c r="E10" s="626"/>
      <c r="F10" s="626"/>
      <c r="G10" s="626"/>
      <c r="H10" s="626"/>
      <c r="I10" s="626"/>
      <c r="J10" s="626"/>
      <c r="K10" s="626"/>
      <c r="L10" s="626"/>
      <c r="M10" s="626"/>
      <c r="N10" s="626"/>
      <c r="O10" s="627"/>
    </row>
    <row r="11" spans="1:15">
      <c r="A11" s="148"/>
      <c r="B11" s="149"/>
      <c r="C11" s="149"/>
      <c r="D11" s="149"/>
      <c r="E11" s="149"/>
      <c r="F11" s="149"/>
      <c r="G11" s="149"/>
      <c r="H11" s="149"/>
      <c r="I11" s="149"/>
      <c r="J11" s="149"/>
      <c r="K11" s="149"/>
      <c r="L11" s="149"/>
      <c r="M11" s="149"/>
      <c r="N11" s="149"/>
      <c r="O11" s="150"/>
    </row>
    <row r="12" spans="1:15" s="147" customFormat="1" ht="42.75" customHeight="1">
      <c r="A12" s="230" t="s">
        <v>299</v>
      </c>
      <c r="B12" s="230" t="s">
        <v>299</v>
      </c>
      <c r="C12" s="230">
        <v>1</v>
      </c>
      <c r="D12" s="230">
        <v>2</v>
      </c>
      <c r="E12" s="230">
        <v>4</v>
      </c>
      <c r="F12" s="230">
        <v>335</v>
      </c>
      <c r="G12" s="230" t="s">
        <v>218</v>
      </c>
      <c r="H12" s="230" t="s">
        <v>217</v>
      </c>
      <c r="I12" s="230" t="s">
        <v>301</v>
      </c>
      <c r="J12" s="230" t="s">
        <v>302</v>
      </c>
      <c r="K12" s="230" t="s">
        <v>773</v>
      </c>
      <c r="L12" s="230" t="s">
        <v>773</v>
      </c>
      <c r="M12" s="232">
        <v>1636440</v>
      </c>
      <c r="N12" s="232">
        <v>20874795.68</v>
      </c>
      <c r="O12" s="232">
        <v>20874795.68</v>
      </c>
    </row>
    <row r="13" spans="1:15">
      <c r="A13" s="630"/>
      <c r="B13" s="631"/>
      <c r="C13" s="631"/>
      <c r="D13" s="631"/>
      <c r="E13" s="631"/>
      <c r="F13" s="631"/>
      <c r="G13" s="631"/>
      <c r="H13" s="631"/>
      <c r="I13" s="631"/>
      <c r="J13" s="631"/>
      <c r="K13" s="631"/>
      <c r="L13" s="631"/>
      <c r="M13" s="631"/>
      <c r="N13" s="631"/>
      <c r="O13" s="632"/>
    </row>
    <row r="14" spans="1:15">
      <c r="A14" s="619" t="s">
        <v>411</v>
      </c>
      <c r="B14" s="628"/>
      <c r="C14" s="628"/>
      <c r="D14" s="628"/>
      <c r="E14" s="628"/>
      <c r="F14" s="628"/>
      <c r="G14" s="628"/>
      <c r="H14" s="628"/>
      <c r="I14" s="628"/>
      <c r="J14" s="628"/>
      <c r="K14" s="628"/>
      <c r="L14" s="628"/>
      <c r="M14" s="628"/>
      <c r="N14" s="628"/>
      <c r="O14" s="629"/>
    </row>
    <row r="15" spans="1:15">
      <c r="A15" s="311"/>
      <c r="B15" s="312"/>
      <c r="C15" s="312"/>
      <c r="D15" s="312"/>
      <c r="E15" s="312"/>
      <c r="F15" s="312"/>
      <c r="G15" s="312"/>
      <c r="H15" s="312"/>
      <c r="I15" s="312"/>
      <c r="J15" s="312"/>
      <c r="K15" s="312"/>
      <c r="L15" s="312"/>
      <c r="M15" s="312"/>
      <c r="N15" s="312"/>
      <c r="O15" s="313"/>
    </row>
    <row r="16" spans="1:15" ht="28.5" customHeight="1">
      <c r="A16" s="619" t="s">
        <v>918</v>
      </c>
      <c r="B16" s="620"/>
      <c r="C16" s="620"/>
      <c r="D16" s="620"/>
      <c r="E16" s="620"/>
      <c r="F16" s="620"/>
      <c r="G16" s="620"/>
      <c r="H16" s="620"/>
      <c r="I16" s="620"/>
      <c r="J16" s="620"/>
      <c r="K16" s="620"/>
      <c r="L16" s="620"/>
      <c r="M16" s="620"/>
      <c r="N16" s="620"/>
      <c r="O16" s="621"/>
    </row>
    <row r="17" spans="1:16" ht="175.5" customHeight="1">
      <c r="A17" s="633" t="s">
        <v>413</v>
      </c>
      <c r="B17" s="634"/>
      <c r="C17" s="634"/>
      <c r="D17" s="634"/>
      <c r="E17" s="634"/>
      <c r="F17" s="634"/>
      <c r="G17" s="634"/>
      <c r="H17" s="634"/>
      <c r="I17" s="634"/>
      <c r="J17" s="634"/>
      <c r="K17" s="634"/>
      <c r="L17" s="634"/>
      <c r="M17" s="634"/>
      <c r="N17" s="634"/>
      <c r="O17" s="635"/>
    </row>
    <row r="18" spans="1:16">
      <c r="A18" s="148"/>
      <c r="B18" s="149"/>
      <c r="C18" s="149"/>
      <c r="D18" s="149"/>
      <c r="E18" s="149"/>
      <c r="F18" s="149"/>
      <c r="G18" s="149"/>
      <c r="H18" s="149"/>
      <c r="I18" s="149"/>
      <c r="J18" s="149"/>
      <c r="K18" s="149"/>
      <c r="L18" s="149"/>
      <c r="M18" s="149"/>
      <c r="N18" s="149"/>
      <c r="O18" s="150"/>
    </row>
    <row r="19" spans="1:16" s="147" customFormat="1" ht="39" customHeight="1">
      <c r="A19" s="230" t="s">
        <v>299</v>
      </c>
      <c r="B19" s="230" t="s">
        <v>299</v>
      </c>
      <c r="C19" s="230">
        <v>1</v>
      </c>
      <c r="D19" s="230">
        <v>2</v>
      </c>
      <c r="E19" s="230">
        <v>4</v>
      </c>
      <c r="F19" s="230">
        <v>336</v>
      </c>
      <c r="G19" s="230" t="s">
        <v>221</v>
      </c>
      <c r="H19" s="230" t="s">
        <v>220</v>
      </c>
      <c r="I19" s="230" t="s">
        <v>301</v>
      </c>
      <c r="J19" s="230" t="s">
        <v>303</v>
      </c>
      <c r="K19" s="230">
        <v>2071</v>
      </c>
      <c r="L19" s="230">
        <v>2328</v>
      </c>
      <c r="M19" s="232">
        <v>6000000</v>
      </c>
      <c r="N19" s="232">
        <v>3270604</v>
      </c>
      <c r="O19" s="232">
        <v>3261934</v>
      </c>
    </row>
    <row r="20" spans="1:16" ht="31.5" customHeight="1">
      <c r="A20" s="610" t="s">
        <v>486</v>
      </c>
      <c r="B20" s="640"/>
      <c r="C20" s="640"/>
      <c r="D20" s="640"/>
      <c r="E20" s="640"/>
      <c r="F20" s="640"/>
      <c r="G20" s="640"/>
      <c r="H20" s="640"/>
      <c r="I20" s="640"/>
      <c r="J20" s="640"/>
      <c r="K20" s="640"/>
      <c r="L20" s="640"/>
      <c r="M20" s="640"/>
      <c r="N20" s="640"/>
      <c r="O20" s="641"/>
    </row>
    <row r="21" spans="1:16" ht="51" customHeight="1">
      <c r="A21" s="616" t="s">
        <v>487</v>
      </c>
      <c r="B21" s="617"/>
      <c r="C21" s="617"/>
      <c r="D21" s="617"/>
      <c r="E21" s="617"/>
      <c r="F21" s="617"/>
      <c r="G21" s="617"/>
      <c r="H21" s="617"/>
      <c r="I21" s="617"/>
      <c r="J21" s="617"/>
      <c r="K21" s="617"/>
      <c r="L21" s="617"/>
      <c r="M21" s="617"/>
      <c r="N21" s="617"/>
      <c r="O21" s="618"/>
    </row>
    <row r="22" spans="1:16">
      <c r="A22" s="311"/>
      <c r="B22" s="312"/>
      <c r="C22" s="312"/>
      <c r="D22" s="312"/>
      <c r="E22" s="312"/>
      <c r="F22" s="312"/>
      <c r="G22" s="312"/>
      <c r="H22" s="312"/>
      <c r="I22" s="312"/>
      <c r="J22" s="312"/>
      <c r="K22" s="312"/>
      <c r="L22" s="312"/>
      <c r="M22" s="312"/>
      <c r="N22" s="312"/>
      <c r="O22" s="313"/>
    </row>
    <row r="23" spans="1:16" ht="23.25" customHeight="1">
      <c r="A23" s="230" t="s">
        <v>299</v>
      </c>
      <c r="B23" s="230" t="s">
        <v>304</v>
      </c>
      <c r="C23" s="230">
        <v>2</v>
      </c>
      <c r="D23" s="230">
        <v>6</v>
      </c>
      <c r="E23" s="230">
        <v>7</v>
      </c>
      <c r="F23" s="230">
        <v>459</v>
      </c>
      <c r="G23" s="230" t="s">
        <v>218</v>
      </c>
      <c r="H23" s="230" t="s">
        <v>231</v>
      </c>
      <c r="I23" s="230" t="s">
        <v>216</v>
      </c>
      <c r="J23" s="230" t="s">
        <v>305</v>
      </c>
      <c r="K23" s="230" t="s">
        <v>374</v>
      </c>
      <c r="L23" s="230" t="s">
        <v>374</v>
      </c>
      <c r="M23" s="232">
        <v>3254504</v>
      </c>
      <c r="N23" s="232" t="s">
        <v>373</v>
      </c>
      <c r="O23" s="232" t="s">
        <v>373</v>
      </c>
    </row>
    <row r="24" spans="1:16" ht="29.25" customHeight="1">
      <c r="A24" s="619" t="s">
        <v>420</v>
      </c>
      <c r="B24" s="628"/>
      <c r="C24" s="628"/>
      <c r="D24" s="628"/>
      <c r="E24" s="628"/>
      <c r="F24" s="628"/>
      <c r="G24" s="628"/>
      <c r="H24" s="628"/>
      <c r="I24" s="628"/>
      <c r="J24" s="628"/>
      <c r="K24" s="628"/>
      <c r="L24" s="628"/>
      <c r="M24" s="628"/>
      <c r="N24" s="628"/>
      <c r="O24" s="629"/>
      <c r="P24" s="152"/>
    </row>
    <row r="25" spans="1:16" s="18" customFormat="1" ht="57" customHeight="1">
      <c r="A25" s="610" t="s">
        <v>919</v>
      </c>
      <c r="B25" s="611"/>
      <c r="C25" s="611"/>
      <c r="D25" s="611"/>
      <c r="E25" s="611"/>
      <c r="F25" s="611"/>
      <c r="G25" s="611"/>
      <c r="H25" s="611"/>
      <c r="I25" s="611"/>
      <c r="J25" s="611"/>
      <c r="K25" s="611"/>
      <c r="L25" s="611"/>
      <c r="M25" s="611"/>
      <c r="N25" s="611"/>
      <c r="O25" s="612"/>
      <c r="P25" s="153"/>
    </row>
    <row r="26" spans="1:16">
      <c r="O26" s="295"/>
    </row>
    <row r="27" spans="1:16">
      <c r="O27" s="295"/>
    </row>
    <row r="28" spans="1:16" ht="27.75" customHeight="1">
      <c r="A28" s="230" t="s">
        <v>299</v>
      </c>
      <c r="B28" s="230" t="s">
        <v>306</v>
      </c>
      <c r="C28" s="230">
        <v>2</v>
      </c>
      <c r="D28" s="230">
        <v>6</v>
      </c>
      <c r="E28" s="230">
        <v>7</v>
      </c>
      <c r="F28" s="230">
        <v>474</v>
      </c>
      <c r="G28" s="230" t="s">
        <v>234</v>
      </c>
      <c r="H28" s="230" t="s">
        <v>232</v>
      </c>
      <c r="I28" s="230" t="s">
        <v>233</v>
      </c>
      <c r="J28" s="230" t="s">
        <v>307</v>
      </c>
      <c r="K28" s="230" t="s">
        <v>760</v>
      </c>
      <c r="L28" s="230" t="s">
        <v>760</v>
      </c>
      <c r="M28" s="232">
        <v>2351231</v>
      </c>
      <c r="N28" s="232">
        <v>1574320</v>
      </c>
      <c r="O28" s="232">
        <v>1574320</v>
      </c>
    </row>
    <row r="29" spans="1:16" ht="27" customHeight="1">
      <c r="A29" s="619" t="s">
        <v>421</v>
      </c>
      <c r="B29" s="620"/>
      <c r="C29" s="620"/>
      <c r="D29" s="620"/>
      <c r="E29" s="620"/>
      <c r="F29" s="620"/>
      <c r="G29" s="620"/>
      <c r="H29" s="620"/>
      <c r="I29" s="620"/>
      <c r="J29" s="620"/>
      <c r="K29" s="620"/>
      <c r="L29" s="620"/>
      <c r="M29" s="620"/>
      <c r="N29" s="620"/>
      <c r="O29" s="621"/>
    </row>
    <row r="30" spans="1:16" ht="15" customHeight="1">
      <c r="A30" s="610" t="s">
        <v>918</v>
      </c>
      <c r="B30" s="611"/>
      <c r="C30" s="611"/>
      <c r="D30" s="611"/>
      <c r="E30" s="611"/>
      <c r="F30" s="611"/>
      <c r="G30" s="611"/>
      <c r="H30" s="611"/>
      <c r="I30" s="611"/>
      <c r="J30" s="611"/>
      <c r="K30" s="611"/>
      <c r="L30" s="611"/>
      <c r="M30" s="611"/>
      <c r="N30" s="611"/>
      <c r="O30" s="612"/>
    </row>
    <row r="31" spans="1:16" ht="47.25" customHeight="1">
      <c r="A31" s="642" t="s">
        <v>953</v>
      </c>
      <c r="B31" s="642"/>
      <c r="C31" s="642"/>
      <c r="D31" s="642"/>
      <c r="E31" s="642"/>
      <c r="F31" s="642"/>
      <c r="G31" s="642"/>
      <c r="H31" s="642"/>
      <c r="I31" s="642"/>
      <c r="J31" s="642"/>
      <c r="K31" s="642"/>
      <c r="L31" s="642"/>
      <c r="M31" s="642"/>
      <c r="N31" s="642"/>
      <c r="O31" s="643"/>
    </row>
    <row r="32" spans="1:16" ht="73.5" customHeight="1">
      <c r="A32" s="642"/>
      <c r="B32" s="642"/>
      <c r="C32" s="642"/>
      <c r="D32" s="642"/>
      <c r="E32" s="642"/>
      <c r="F32" s="642"/>
      <c r="G32" s="642"/>
      <c r="H32" s="642"/>
      <c r="I32" s="642"/>
      <c r="J32" s="642"/>
      <c r="K32" s="642"/>
      <c r="L32" s="642"/>
      <c r="M32" s="642"/>
      <c r="N32" s="642"/>
      <c r="O32" s="643"/>
    </row>
    <row r="33" spans="1:15">
      <c r="A33" s="639" t="s">
        <v>416</v>
      </c>
      <c r="B33" s="611"/>
      <c r="C33" s="611"/>
      <c r="D33" s="611"/>
      <c r="E33" s="611"/>
      <c r="F33" s="611"/>
      <c r="G33" s="611"/>
      <c r="H33" s="611"/>
      <c r="I33" s="611"/>
      <c r="J33" s="611"/>
      <c r="K33" s="611"/>
      <c r="L33" s="611"/>
      <c r="M33" s="611"/>
      <c r="N33" s="611"/>
      <c r="O33" s="612"/>
    </row>
    <row r="34" spans="1:15" ht="37.5" customHeight="1">
      <c r="A34" s="230" t="s">
        <v>299</v>
      </c>
      <c r="B34" s="230" t="s">
        <v>308</v>
      </c>
      <c r="C34" s="230">
        <v>2</v>
      </c>
      <c r="D34" s="230">
        <v>6</v>
      </c>
      <c r="E34" s="230">
        <v>7</v>
      </c>
      <c r="F34" s="230">
        <v>475</v>
      </c>
      <c r="G34" s="230" t="s">
        <v>237</v>
      </c>
      <c r="H34" s="230" t="s">
        <v>236</v>
      </c>
      <c r="I34" s="230" t="s">
        <v>216</v>
      </c>
      <c r="J34" s="230" t="s">
        <v>309</v>
      </c>
      <c r="K34" s="230" t="s">
        <v>447</v>
      </c>
      <c r="L34" s="230" t="s">
        <v>447</v>
      </c>
      <c r="M34" s="232">
        <v>4455016</v>
      </c>
      <c r="N34" s="232">
        <v>3655416</v>
      </c>
      <c r="O34" s="232">
        <v>3655416</v>
      </c>
    </row>
    <row r="35" spans="1:15">
      <c r="A35" s="619" t="s">
        <v>423</v>
      </c>
      <c r="B35" s="620"/>
      <c r="C35" s="620"/>
      <c r="D35" s="620"/>
      <c r="E35" s="620"/>
      <c r="F35" s="620"/>
      <c r="G35" s="620"/>
      <c r="H35" s="620"/>
      <c r="I35" s="620"/>
      <c r="J35" s="620"/>
      <c r="K35" s="620"/>
      <c r="L35" s="620"/>
      <c r="M35" s="620"/>
      <c r="N35" s="620"/>
      <c r="O35" s="621"/>
    </row>
    <row r="36" spans="1:15" ht="14.25" customHeight="1">
      <c r="A36" s="622" t="s">
        <v>918</v>
      </c>
      <c r="B36" s="623"/>
      <c r="C36" s="623"/>
      <c r="D36" s="623"/>
      <c r="E36" s="623"/>
      <c r="F36" s="623"/>
      <c r="G36" s="623"/>
      <c r="H36" s="623"/>
      <c r="I36" s="623"/>
      <c r="J36" s="623"/>
      <c r="K36" s="623"/>
      <c r="L36" s="623"/>
      <c r="M36" s="623"/>
      <c r="N36" s="623"/>
      <c r="O36" s="624"/>
    </row>
    <row r="37" spans="1:15" ht="297" customHeight="1">
      <c r="A37" s="613" t="s">
        <v>422</v>
      </c>
      <c r="B37" s="614"/>
      <c r="C37" s="614"/>
      <c r="D37" s="614"/>
      <c r="E37" s="614"/>
      <c r="F37" s="614"/>
      <c r="G37" s="614"/>
      <c r="H37" s="614"/>
      <c r="I37" s="614"/>
      <c r="J37" s="614"/>
      <c r="K37" s="614"/>
      <c r="L37" s="614"/>
      <c r="M37" s="614"/>
      <c r="N37" s="614"/>
      <c r="O37" s="615"/>
    </row>
    <row r="38" spans="1:15" ht="35.25" customHeight="1">
      <c r="A38" s="230" t="s">
        <v>299</v>
      </c>
      <c r="B38" s="230" t="s">
        <v>299</v>
      </c>
      <c r="C38" s="230">
        <v>2</v>
      </c>
      <c r="D38" s="230">
        <v>6</v>
      </c>
      <c r="E38" s="230">
        <v>8</v>
      </c>
      <c r="F38" s="230">
        <v>477</v>
      </c>
      <c r="G38" s="230" t="s">
        <v>218</v>
      </c>
      <c r="H38" s="230" t="s">
        <v>240</v>
      </c>
      <c r="I38" s="230" t="s">
        <v>216</v>
      </c>
      <c r="J38" s="230" t="s">
        <v>310</v>
      </c>
      <c r="K38" s="230" t="s">
        <v>774</v>
      </c>
      <c r="L38" s="230" t="s">
        <v>774</v>
      </c>
      <c r="M38" s="232">
        <v>1873600</v>
      </c>
      <c r="N38" s="232">
        <v>1251413.7</v>
      </c>
      <c r="O38" s="232">
        <v>1251413.7</v>
      </c>
    </row>
    <row r="39" spans="1:15" ht="31.5" customHeight="1">
      <c r="A39" s="619" t="s">
        <v>417</v>
      </c>
      <c r="B39" s="628"/>
      <c r="C39" s="628"/>
      <c r="D39" s="628"/>
      <c r="E39" s="628"/>
      <c r="F39" s="628"/>
      <c r="G39" s="628"/>
      <c r="H39" s="628"/>
      <c r="I39" s="628"/>
      <c r="J39" s="628"/>
      <c r="K39" s="628"/>
      <c r="L39" s="628"/>
      <c r="M39" s="628"/>
      <c r="N39" s="628"/>
      <c r="O39" s="629"/>
    </row>
    <row r="40" spans="1:15" ht="17.25" customHeight="1">
      <c r="A40" s="610" t="s">
        <v>414</v>
      </c>
      <c r="B40" s="611"/>
      <c r="C40" s="611"/>
      <c r="D40" s="611"/>
      <c r="E40" s="611"/>
      <c r="F40" s="611"/>
      <c r="G40" s="611"/>
      <c r="H40" s="611"/>
      <c r="I40" s="611"/>
      <c r="J40" s="611"/>
      <c r="K40" s="611"/>
      <c r="L40" s="611"/>
      <c r="M40" s="611"/>
      <c r="N40" s="611"/>
      <c r="O40" s="612"/>
    </row>
    <row r="41" spans="1:15" ht="111" customHeight="1">
      <c r="A41" s="613" t="s">
        <v>415</v>
      </c>
      <c r="B41" s="614"/>
      <c r="C41" s="614"/>
      <c r="D41" s="614"/>
      <c r="E41" s="614"/>
      <c r="F41" s="614"/>
      <c r="G41" s="614"/>
      <c r="H41" s="614"/>
      <c r="I41" s="614"/>
      <c r="J41" s="614"/>
      <c r="K41" s="614"/>
      <c r="L41" s="614"/>
      <c r="M41" s="614"/>
      <c r="N41" s="614"/>
      <c r="O41" s="615"/>
    </row>
    <row r="42" spans="1:15" ht="21.75" customHeight="1">
      <c r="A42" s="639" t="s">
        <v>416</v>
      </c>
      <c r="B42" s="611"/>
      <c r="C42" s="611"/>
      <c r="D42" s="611"/>
      <c r="E42" s="611"/>
      <c r="F42" s="611"/>
      <c r="G42" s="611"/>
      <c r="H42" s="611"/>
      <c r="I42" s="611"/>
      <c r="J42" s="611"/>
      <c r="K42" s="611"/>
      <c r="L42" s="611"/>
      <c r="M42" s="611"/>
      <c r="N42" s="611"/>
      <c r="O42" s="612"/>
    </row>
    <row r="43" spans="1:15" ht="39.75" customHeight="1">
      <c r="A43" s="230" t="s">
        <v>299</v>
      </c>
      <c r="B43" s="230" t="s">
        <v>306</v>
      </c>
      <c r="C43" s="230">
        <v>2</v>
      </c>
      <c r="D43" s="230">
        <v>6</v>
      </c>
      <c r="E43" s="230">
        <v>8</v>
      </c>
      <c r="F43" s="230">
        <v>478</v>
      </c>
      <c r="G43" s="230" t="s">
        <v>218</v>
      </c>
      <c r="H43" s="230" t="s">
        <v>241</v>
      </c>
      <c r="I43" s="230" t="s">
        <v>216</v>
      </c>
      <c r="J43" s="230" t="s">
        <v>311</v>
      </c>
      <c r="K43" s="230" t="s">
        <v>779</v>
      </c>
      <c r="L43" s="230" t="s">
        <v>779</v>
      </c>
      <c r="M43" s="232">
        <v>20962387</v>
      </c>
      <c r="N43" s="232">
        <v>12691935.050000001</v>
      </c>
      <c r="O43" s="232">
        <v>12691935.050000001</v>
      </c>
    </row>
    <row r="44" spans="1:15">
      <c r="A44" s="619" t="s">
        <v>419</v>
      </c>
      <c r="B44" s="628"/>
      <c r="C44" s="628"/>
      <c r="D44" s="628"/>
      <c r="E44" s="628"/>
      <c r="F44" s="628"/>
      <c r="G44" s="628"/>
      <c r="H44" s="628"/>
      <c r="I44" s="628"/>
      <c r="J44" s="628"/>
      <c r="K44" s="628"/>
      <c r="L44" s="628"/>
      <c r="M44" s="628"/>
      <c r="N44" s="628"/>
      <c r="O44" s="629"/>
    </row>
    <row r="45" spans="1:15" ht="12" customHeight="1">
      <c r="A45" s="610" t="s">
        <v>920</v>
      </c>
      <c r="B45" s="640"/>
      <c r="C45" s="640"/>
      <c r="D45" s="640"/>
      <c r="E45" s="640"/>
      <c r="F45" s="640"/>
      <c r="G45" s="640"/>
      <c r="H45" s="640"/>
      <c r="I45" s="640"/>
      <c r="J45" s="640"/>
      <c r="K45" s="640"/>
      <c r="L45" s="640"/>
      <c r="M45" s="640"/>
      <c r="N45" s="640"/>
      <c r="O45" s="641"/>
    </row>
    <row r="46" spans="1:15" ht="306" customHeight="1">
      <c r="A46" s="613" t="s">
        <v>418</v>
      </c>
      <c r="B46" s="614"/>
      <c r="C46" s="614"/>
      <c r="D46" s="614"/>
      <c r="E46" s="614"/>
      <c r="F46" s="614"/>
      <c r="G46" s="614"/>
      <c r="H46" s="614"/>
      <c r="I46" s="614"/>
      <c r="J46" s="614"/>
      <c r="K46" s="614"/>
      <c r="L46" s="614"/>
      <c r="M46" s="614"/>
      <c r="N46" s="614"/>
      <c r="O46" s="615"/>
    </row>
    <row r="47" spans="1:15" ht="27.75" customHeight="1">
      <c r="A47" s="230" t="s">
        <v>299</v>
      </c>
      <c r="B47" s="230" t="s">
        <v>299</v>
      </c>
      <c r="C47" s="230">
        <v>2</v>
      </c>
      <c r="D47" s="230">
        <v>6</v>
      </c>
      <c r="E47" s="230">
        <v>8</v>
      </c>
      <c r="F47" s="230">
        <v>487</v>
      </c>
      <c r="G47" s="230" t="s">
        <v>221</v>
      </c>
      <c r="H47" s="230" t="s">
        <v>242</v>
      </c>
      <c r="I47" s="230" t="s">
        <v>216</v>
      </c>
      <c r="J47" s="231">
        <v>3000</v>
      </c>
      <c r="K47" s="230" t="s">
        <v>315</v>
      </c>
      <c r="L47" s="230" t="s">
        <v>762</v>
      </c>
      <c r="M47" s="232">
        <v>14561179</v>
      </c>
      <c r="N47" s="232">
        <v>6578944.1500000004</v>
      </c>
      <c r="O47" s="232">
        <v>6577329.1500000004</v>
      </c>
    </row>
    <row r="48" spans="1:15" ht="31.5" customHeight="1">
      <c r="A48" s="649" t="s">
        <v>488</v>
      </c>
      <c r="B48" s="650"/>
      <c r="C48" s="650"/>
      <c r="D48" s="650"/>
      <c r="E48" s="650"/>
      <c r="F48" s="650"/>
      <c r="G48" s="650"/>
      <c r="H48" s="650"/>
      <c r="I48" s="650"/>
      <c r="J48" s="650"/>
      <c r="K48" s="650"/>
      <c r="L48" s="650"/>
      <c r="M48" s="650"/>
      <c r="N48" s="650"/>
      <c r="O48" s="651"/>
    </row>
    <row r="49" spans="1:15" ht="69" customHeight="1">
      <c r="A49" s="616" t="s">
        <v>921</v>
      </c>
      <c r="B49" s="617"/>
      <c r="C49" s="617"/>
      <c r="D49" s="617"/>
      <c r="E49" s="617"/>
      <c r="F49" s="617"/>
      <c r="G49" s="617"/>
      <c r="H49" s="617"/>
      <c r="I49" s="617"/>
      <c r="J49" s="617"/>
      <c r="K49" s="617"/>
      <c r="L49" s="617"/>
      <c r="M49" s="617"/>
      <c r="N49" s="617"/>
      <c r="O49" s="618"/>
    </row>
    <row r="50" spans="1:15">
      <c r="O50" s="295"/>
    </row>
    <row r="51" spans="1:15">
      <c r="O51" s="295"/>
    </row>
    <row r="52" spans="1:15" ht="24" customHeight="1">
      <c r="A52" s="230" t="s">
        <v>299</v>
      </c>
      <c r="B52" s="230" t="s">
        <v>299</v>
      </c>
      <c r="C52" s="230">
        <v>2</v>
      </c>
      <c r="D52" s="230">
        <v>6</v>
      </c>
      <c r="E52" s="230">
        <v>8</v>
      </c>
      <c r="F52" s="230">
        <v>488</v>
      </c>
      <c r="G52" s="230" t="s">
        <v>221</v>
      </c>
      <c r="H52" s="230" t="s">
        <v>243</v>
      </c>
      <c r="I52" s="230" t="s">
        <v>216</v>
      </c>
      <c r="J52" s="230" t="s">
        <v>312</v>
      </c>
      <c r="K52" s="230" t="s">
        <v>777</v>
      </c>
      <c r="L52" s="230" t="s">
        <v>776</v>
      </c>
      <c r="M52" s="232">
        <v>600000</v>
      </c>
      <c r="N52" s="232">
        <v>600000</v>
      </c>
      <c r="O52" s="232">
        <v>417171</v>
      </c>
    </row>
    <row r="53" spans="1:15" ht="31.5" customHeight="1">
      <c r="A53" s="610" t="s">
        <v>489</v>
      </c>
      <c r="B53" s="640"/>
      <c r="C53" s="640"/>
      <c r="D53" s="640"/>
      <c r="E53" s="640"/>
      <c r="F53" s="640"/>
      <c r="G53" s="640"/>
      <c r="H53" s="640"/>
      <c r="I53" s="640"/>
      <c r="J53" s="640"/>
      <c r="K53" s="640"/>
      <c r="L53" s="640"/>
      <c r="M53" s="640"/>
      <c r="N53" s="640"/>
      <c r="O53" s="641"/>
    </row>
    <row r="54" spans="1:15" ht="72.75" customHeight="1">
      <c r="A54" s="616" t="s">
        <v>922</v>
      </c>
      <c r="B54" s="617"/>
      <c r="C54" s="617"/>
      <c r="D54" s="617"/>
      <c r="E54" s="617"/>
      <c r="F54" s="617"/>
      <c r="G54" s="617"/>
      <c r="H54" s="617"/>
      <c r="I54" s="617"/>
      <c r="J54" s="617"/>
      <c r="K54" s="617"/>
      <c r="L54" s="617"/>
      <c r="M54" s="617"/>
      <c r="N54" s="617"/>
      <c r="O54" s="618"/>
    </row>
    <row r="55" spans="1:15" ht="27" customHeight="1">
      <c r="A55" s="230" t="s">
        <v>299</v>
      </c>
      <c r="B55" s="230" t="s">
        <v>299</v>
      </c>
      <c r="C55" s="230">
        <v>2</v>
      </c>
      <c r="D55" s="230">
        <v>6</v>
      </c>
      <c r="E55" s="230">
        <v>8</v>
      </c>
      <c r="F55" s="230">
        <v>489</v>
      </c>
      <c r="G55" s="230" t="s">
        <v>245</v>
      </c>
      <c r="H55" s="230" t="s">
        <v>244</v>
      </c>
      <c r="I55" s="230" t="s">
        <v>216</v>
      </c>
      <c r="J55" s="230" t="s">
        <v>313</v>
      </c>
      <c r="K55" s="230">
        <v>500</v>
      </c>
      <c r="L55" s="230" t="s">
        <v>374</v>
      </c>
      <c r="M55" s="232">
        <v>4354962</v>
      </c>
      <c r="N55" s="232">
        <v>0</v>
      </c>
      <c r="O55" s="232">
        <v>0</v>
      </c>
    </row>
    <row r="56" spans="1:15" ht="21.75" customHeight="1">
      <c r="A56" s="625" t="s">
        <v>490</v>
      </c>
      <c r="B56" s="626"/>
      <c r="C56" s="626"/>
      <c r="D56" s="626"/>
      <c r="E56" s="626"/>
      <c r="F56" s="626"/>
      <c r="G56" s="626"/>
      <c r="H56" s="626"/>
      <c r="I56" s="626"/>
      <c r="J56" s="626"/>
      <c r="K56" s="626"/>
      <c r="L56" s="626"/>
      <c r="M56" s="626"/>
      <c r="N56" s="626"/>
      <c r="O56" s="627"/>
    </row>
    <row r="57" spans="1:15" ht="46.5" customHeight="1">
      <c r="A57" s="652" t="s">
        <v>923</v>
      </c>
      <c r="B57" s="653"/>
      <c r="C57" s="653"/>
      <c r="D57" s="653"/>
      <c r="E57" s="653"/>
      <c r="F57" s="653"/>
      <c r="G57" s="653"/>
      <c r="H57" s="653"/>
      <c r="I57" s="653"/>
      <c r="J57" s="653"/>
      <c r="K57" s="653"/>
      <c r="L57" s="653"/>
      <c r="M57" s="653"/>
      <c r="N57" s="653"/>
      <c r="O57" s="654"/>
    </row>
    <row r="58" spans="1:15">
      <c r="O58" s="295"/>
    </row>
    <row r="59" spans="1:15" ht="38.25">
      <c r="A59" s="230" t="s">
        <v>299</v>
      </c>
      <c r="B59" s="230" t="s">
        <v>299</v>
      </c>
      <c r="C59" s="230">
        <v>2</v>
      </c>
      <c r="D59" s="230">
        <v>6</v>
      </c>
      <c r="E59" s="230">
        <v>8</v>
      </c>
      <c r="F59" s="230">
        <v>491</v>
      </c>
      <c r="G59" s="230"/>
      <c r="H59" s="230" t="s">
        <v>247</v>
      </c>
      <c r="I59" s="230" t="s">
        <v>248</v>
      </c>
      <c r="J59" s="230" t="s">
        <v>314</v>
      </c>
      <c r="K59" s="230">
        <v>5500</v>
      </c>
      <c r="L59" s="230">
        <v>7099</v>
      </c>
      <c r="M59" s="232">
        <v>77000</v>
      </c>
      <c r="N59" s="232">
        <v>44912</v>
      </c>
      <c r="O59" s="232">
        <v>44912</v>
      </c>
    </row>
    <row r="60" spans="1:15">
      <c r="O60" s="295"/>
    </row>
    <row r="61" spans="1:15" ht="36" customHeight="1">
      <c r="A61" s="610" t="s">
        <v>489</v>
      </c>
      <c r="B61" s="640"/>
      <c r="C61" s="640"/>
      <c r="D61" s="640"/>
      <c r="E61" s="640"/>
      <c r="F61" s="640"/>
      <c r="G61" s="640"/>
      <c r="H61" s="640"/>
      <c r="I61" s="640"/>
      <c r="J61" s="640"/>
      <c r="K61" s="640"/>
      <c r="L61" s="640"/>
      <c r="M61" s="640"/>
      <c r="N61" s="640"/>
      <c r="O61" s="641"/>
    </row>
    <row r="62" spans="1:15" ht="41.25" customHeight="1">
      <c r="A62" s="616" t="s">
        <v>924</v>
      </c>
      <c r="B62" s="617"/>
      <c r="C62" s="617"/>
      <c r="D62" s="617"/>
      <c r="E62" s="617"/>
      <c r="F62" s="617"/>
      <c r="G62" s="617"/>
      <c r="H62" s="617"/>
      <c r="I62" s="617"/>
      <c r="J62" s="617"/>
      <c r="K62" s="617"/>
      <c r="L62" s="617"/>
      <c r="M62" s="617"/>
      <c r="N62" s="617"/>
      <c r="O62" s="618"/>
    </row>
    <row r="63" spans="1:15">
      <c r="O63" s="295"/>
    </row>
    <row r="64" spans="1:15">
      <c r="O64" s="295"/>
    </row>
    <row r="65" spans="1:15" ht="38.25" customHeight="1">
      <c r="A65" s="230" t="s">
        <v>299</v>
      </c>
      <c r="B65" s="230" t="s">
        <v>299</v>
      </c>
      <c r="C65" s="230">
        <v>2</v>
      </c>
      <c r="D65" s="230">
        <v>6</v>
      </c>
      <c r="E65" s="230">
        <v>8</v>
      </c>
      <c r="F65" s="230">
        <v>498</v>
      </c>
      <c r="G65" s="230" t="s">
        <v>221</v>
      </c>
      <c r="H65" s="230" t="s">
        <v>249</v>
      </c>
      <c r="I65" s="230" t="s">
        <v>216</v>
      </c>
      <c r="J65" s="230" t="s">
        <v>313</v>
      </c>
      <c r="K65" s="230" t="s">
        <v>313</v>
      </c>
      <c r="L65" s="230" t="s">
        <v>374</v>
      </c>
      <c r="M65" s="232">
        <v>3000000</v>
      </c>
      <c r="N65" s="230" t="s">
        <v>374</v>
      </c>
      <c r="O65" s="230" t="s">
        <v>374</v>
      </c>
    </row>
    <row r="66" spans="1:15">
      <c r="O66" s="295"/>
    </row>
    <row r="67" spans="1:15" ht="38.25" customHeight="1">
      <c r="A67" s="610" t="s">
        <v>489</v>
      </c>
      <c r="B67" s="640"/>
      <c r="C67" s="640"/>
      <c r="D67" s="640"/>
      <c r="E67" s="640"/>
      <c r="F67" s="640"/>
      <c r="G67" s="640"/>
      <c r="H67" s="640"/>
      <c r="I67" s="640"/>
      <c r="J67" s="640"/>
      <c r="K67" s="640"/>
      <c r="L67" s="640"/>
      <c r="M67" s="640"/>
      <c r="N67" s="640"/>
      <c r="O67" s="641"/>
    </row>
    <row r="68" spans="1:15" ht="42.75" customHeight="1">
      <c r="A68" s="616" t="s">
        <v>930</v>
      </c>
      <c r="B68" s="617"/>
      <c r="C68" s="617"/>
      <c r="D68" s="617"/>
      <c r="E68" s="617"/>
      <c r="F68" s="617"/>
      <c r="G68" s="617"/>
      <c r="H68" s="617"/>
      <c r="I68" s="617"/>
      <c r="J68" s="617"/>
      <c r="K68" s="617"/>
      <c r="L68" s="617"/>
      <c r="M68" s="617"/>
      <c r="N68" s="617"/>
      <c r="O68" s="618"/>
    </row>
    <row r="69" spans="1:15">
      <c r="O69" s="295"/>
    </row>
    <row r="70" spans="1:15" ht="27.75" customHeight="1">
      <c r="A70" s="230" t="s">
        <v>299</v>
      </c>
      <c r="B70" s="230" t="s">
        <v>299</v>
      </c>
      <c r="C70" s="230">
        <v>2</v>
      </c>
      <c r="D70" s="230">
        <v>6</v>
      </c>
      <c r="E70" s="230">
        <v>9</v>
      </c>
      <c r="F70" s="230">
        <v>537</v>
      </c>
      <c r="G70" s="230" t="s">
        <v>253</v>
      </c>
      <c r="H70" s="230" t="s">
        <v>252</v>
      </c>
      <c r="I70" s="230" t="s">
        <v>216</v>
      </c>
      <c r="J70" s="230" t="s">
        <v>315</v>
      </c>
      <c r="K70" s="230" t="s">
        <v>328</v>
      </c>
      <c r="L70" s="230" t="s">
        <v>374</v>
      </c>
      <c r="M70" s="232">
        <v>345320</v>
      </c>
      <c r="N70" s="232">
        <v>990000</v>
      </c>
      <c r="O70" s="232">
        <v>990000</v>
      </c>
    </row>
    <row r="71" spans="1:15" ht="21.75" customHeight="1">
      <c r="A71" s="658" t="s">
        <v>925</v>
      </c>
      <c r="B71" s="659"/>
      <c r="C71" s="659"/>
      <c r="D71" s="659"/>
      <c r="E71" s="659"/>
      <c r="F71" s="659"/>
      <c r="G71" s="659"/>
      <c r="H71" s="659"/>
      <c r="I71" s="659"/>
      <c r="J71" s="659"/>
      <c r="K71" s="659"/>
      <c r="L71" s="659"/>
      <c r="M71" s="659"/>
      <c r="N71" s="659"/>
      <c r="O71" s="660"/>
    </row>
    <row r="72" spans="1:15">
      <c r="O72" s="295"/>
    </row>
    <row r="73" spans="1:15" ht="22.5" customHeight="1">
      <c r="A73" s="661" t="s">
        <v>954</v>
      </c>
      <c r="B73" s="661"/>
      <c r="C73" s="661"/>
      <c r="D73" s="661"/>
      <c r="E73" s="661"/>
      <c r="F73" s="661"/>
      <c r="G73" s="661"/>
      <c r="H73" s="661"/>
      <c r="I73" s="661"/>
      <c r="J73" s="661"/>
      <c r="K73" s="661"/>
      <c r="L73" s="661"/>
      <c r="M73" s="661"/>
      <c r="N73" s="661"/>
      <c r="O73" s="662"/>
    </row>
    <row r="74" spans="1:15" ht="38.25" customHeight="1">
      <c r="A74" s="661"/>
      <c r="B74" s="661"/>
      <c r="C74" s="661"/>
      <c r="D74" s="661"/>
      <c r="E74" s="661"/>
      <c r="F74" s="661"/>
      <c r="G74" s="661"/>
      <c r="H74" s="661"/>
      <c r="I74" s="661"/>
      <c r="J74" s="661"/>
      <c r="K74" s="661"/>
      <c r="L74" s="661"/>
      <c r="M74" s="661"/>
      <c r="N74" s="661"/>
      <c r="O74" s="662"/>
    </row>
    <row r="75" spans="1:15">
      <c r="O75" s="295"/>
    </row>
    <row r="76" spans="1:15" ht="28.5" customHeight="1">
      <c r="A76" s="230" t="s">
        <v>299</v>
      </c>
      <c r="B76" s="230" t="s">
        <v>304</v>
      </c>
      <c r="C76" s="230">
        <v>3</v>
      </c>
      <c r="D76" s="230">
        <v>2</v>
      </c>
      <c r="E76" s="230">
        <v>1</v>
      </c>
      <c r="F76" s="230">
        <v>546</v>
      </c>
      <c r="G76" s="230" t="s">
        <v>259</v>
      </c>
      <c r="H76" s="230" t="s">
        <v>258</v>
      </c>
      <c r="I76" s="230" t="s">
        <v>233</v>
      </c>
      <c r="J76" s="230" t="s">
        <v>316</v>
      </c>
      <c r="K76" s="230" t="s">
        <v>446</v>
      </c>
      <c r="L76" s="230" t="s">
        <v>447</v>
      </c>
      <c r="M76" s="232">
        <v>17078152</v>
      </c>
      <c r="N76" s="232">
        <v>7943170.0999999996</v>
      </c>
      <c r="O76" s="232">
        <v>7943170.0999999996</v>
      </c>
    </row>
    <row r="77" spans="1:15" ht="34.5" customHeight="1">
      <c r="A77" s="644" t="s">
        <v>445</v>
      </c>
      <c r="B77" s="645"/>
      <c r="C77" s="645"/>
      <c r="D77" s="645"/>
      <c r="E77" s="645"/>
      <c r="F77" s="645"/>
      <c r="G77" s="645"/>
      <c r="H77" s="645"/>
      <c r="I77" s="645"/>
      <c r="J77" s="645"/>
      <c r="K77" s="645"/>
      <c r="L77" s="645"/>
      <c r="M77" s="645"/>
      <c r="N77" s="645"/>
      <c r="O77" s="646"/>
    </row>
    <row r="78" spans="1:15" ht="201" customHeight="1">
      <c r="A78" s="644" t="s">
        <v>926</v>
      </c>
      <c r="B78" s="647"/>
      <c r="C78" s="647"/>
      <c r="D78" s="647"/>
      <c r="E78" s="647"/>
      <c r="F78" s="647"/>
      <c r="G78" s="647"/>
      <c r="H78" s="647"/>
      <c r="I78" s="647"/>
      <c r="J78" s="647"/>
      <c r="K78" s="647"/>
      <c r="L78" s="647"/>
      <c r="M78" s="647"/>
      <c r="N78" s="647"/>
      <c r="O78" s="648"/>
    </row>
    <row r="79" spans="1:15">
      <c r="O79" s="295"/>
    </row>
    <row r="80" spans="1:15" ht="35.25" customHeight="1">
      <c r="A80" s="230" t="s">
        <v>299</v>
      </c>
      <c r="B80" s="230" t="s">
        <v>304</v>
      </c>
      <c r="C80" s="230">
        <v>3</v>
      </c>
      <c r="D80" s="230">
        <v>2</v>
      </c>
      <c r="E80" s="230">
        <v>1</v>
      </c>
      <c r="F80" s="230">
        <v>547</v>
      </c>
      <c r="G80" s="230" t="s">
        <v>259</v>
      </c>
      <c r="H80" s="230" t="s">
        <v>261</v>
      </c>
      <c r="I80" s="230" t="s">
        <v>233</v>
      </c>
      <c r="J80" s="230" t="s">
        <v>317</v>
      </c>
      <c r="K80" s="230" t="s">
        <v>448</v>
      </c>
      <c r="L80" s="230" t="s">
        <v>449</v>
      </c>
      <c r="M80" s="232">
        <v>4800651</v>
      </c>
      <c r="N80" s="232">
        <v>2235799.9300000002</v>
      </c>
      <c r="O80" s="232">
        <v>2235799.9300000002</v>
      </c>
    </row>
    <row r="81" spans="1:15" ht="34.5" customHeight="1">
      <c r="A81" s="644" t="s">
        <v>445</v>
      </c>
      <c r="B81" s="645"/>
      <c r="C81" s="645"/>
      <c r="D81" s="645"/>
      <c r="E81" s="645"/>
      <c r="F81" s="645"/>
      <c r="G81" s="645"/>
      <c r="H81" s="645"/>
      <c r="I81" s="645"/>
      <c r="J81" s="645"/>
      <c r="K81" s="645"/>
      <c r="L81" s="645"/>
      <c r="M81" s="645"/>
      <c r="N81" s="645"/>
      <c r="O81" s="646"/>
    </row>
    <row r="82" spans="1:15" ht="200.25" customHeight="1">
      <c r="A82" s="644" t="s">
        <v>927</v>
      </c>
      <c r="B82" s="647"/>
      <c r="C82" s="647"/>
      <c r="D82" s="647"/>
      <c r="E82" s="647"/>
      <c r="F82" s="647"/>
      <c r="G82" s="647"/>
      <c r="H82" s="647"/>
      <c r="I82" s="647"/>
      <c r="J82" s="647"/>
      <c r="K82" s="647"/>
      <c r="L82" s="647"/>
      <c r="M82" s="647"/>
      <c r="N82" s="647"/>
      <c r="O82" s="648"/>
    </row>
    <row r="83" spans="1:15">
      <c r="O83" s="295"/>
    </row>
    <row r="84" spans="1:15">
      <c r="O84" s="295"/>
    </row>
    <row r="85" spans="1:15" ht="25.5" customHeight="1">
      <c r="A85" s="230" t="s">
        <v>299</v>
      </c>
      <c r="B85" s="230" t="s">
        <v>304</v>
      </c>
      <c r="C85" s="230">
        <v>3</v>
      </c>
      <c r="D85" s="230">
        <v>2</v>
      </c>
      <c r="E85" s="230">
        <v>1</v>
      </c>
      <c r="F85" s="230">
        <v>548</v>
      </c>
      <c r="G85" s="230" t="s">
        <v>259</v>
      </c>
      <c r="H85" s="230" t="s">
        <v>262</v>
      </c>
      <c r="I85" s="230" t="s">
        <v>233</v>
      </c>
      <c r="J85" s="230" t="s">
        <v>318</v>
      </c>
      <c r="K85" s="230" t="s">
        <v>763</v>
      </c>
      <c r="L85" s="230" t="s">
        <v>764</v>
      </c>
      <c r="M85" s="232">
        <v>5801601</v>
      </c>
      <c r="N85" s="232">
        <v>3913740.84</v>
      </c>
      <c r="O85" s="232">
        <v>3913740.84</v>
      </c>
    </row>
    <row r="86" spans="1:15">
      <c r="O86" s="295"/>
    </row>
    <row r="87" spans="1:15" ht="31.5" customHeight="1">
      <c r="A87" s="644" t="s">
        <v>443</v>
      </c>
      <c r="B87" s="645"/>
      <c r="C87" s="645"/>
      <c r="D87" s="645"/>
      <c r="E87" s="645"/>
      <c r="F87" s="645"/>
      <c r="G87" s="645"/>
      <c r="H87" s="645"/>
      <c r="I87" s="645"/>
      <c r="J87" s="645"/>
      <c r="K87" s="645"/>
      <c r="L87" s="645"/>
      <c r="M87" s="645"/>
      <c r="N87" s="645"/>
      <c r="O87" s="646"/>
    </row>
    <row r="88" spans="1:15" ht="208.5" customHeight="1">
      <c r="A88" s="644" t="s">
        <v>444</v>
      </c>
      <c r="B88" s="647"/>
      <c r="C88" s="647"/>
      <c r="D88" s="647"/>
      <c r="E88" s="647"/>
      <c r="F88" s="647"/>
      <c r="G88" s="647"/>
      <c r="H88" s="647"/>
      <c r="I88" s="647"/>
      <c r="J88" s="647"/>
      <c r="K88" s="647"/>
      <c r="L88" s="647"/>
      <c r="M88" s="647"/>
      <c r="N88" s="647"/>
      <c r="O88" s="648"/>
    </row>
    <row r="89" spans="1:15" ht="21" customHeight="1">
      <c r="A89" s="217" t="s">
        <v>416</v>
      </c>
      <c r="O89" s="295"/>
    </row>
    <row r="90" spans="1:15" ht="36.75" customHeight="1">
      <c r="A90" s="230" t="s">
        <v>299</v>
      </c>
      <c r="B90" s="230" t="s">
        <v>299</v>
      </c>
      <c r="C90" s="230">
        <v>3</v>
      </c>
      <c r="D90" s="230">
        <v>9</v>
      </c>
      <c r="E90" s="230">
        <v>3</v>
      </c>
      <c r="F90" s="230">
        <v>552</v>
      </c>
      <c r="G90" s="230" t="s">
        <v>245</v>
      </c>
      <c r="H90" s="230" t="s">
        <v>265</v>
      </c>
      <c r="I90" s="230" t="s">
        <v>233</v>
      </c>
      <c r="J90" s="230" t="s">
        <v>319</v>
      </c>
      <c r="K90" s="230" t="s">
        <v>775</v>
      </c>
      <c r="L90" s="230" t="s">
        <v>775</v>
      </c>
      <c r="M90" s="232">
        <v>4354961</v>
      </c>
      <c r="N90" s="232">
        <v>3256068</v>
      </c>
      <c r="O90" s="232">
        <v>3252174</v>
      </c>
    </row>
    <row r="91" spans="1:15" ht="30.75" customHeight="1">
      <c r="A91" s="619" t="s">
        <v>425</v>
      </c>
      <c r="B91" s="628"/>
      <c r="C91" s="628"/>
      <c r="D91" s="628"/>
      <c r="E91" s="628"/>
      <c r="F91" s="628"/>
      <c r="G91" s="628"/>
      <c r="H91" s="628"/>
      <c r="I91" s="628"/>
      <c r="J91" s="628"/>
      <c r="K91" s="628"/>
      <c r="L91" s="628"/>
      <c r="M91" s="628"/>
      <c r="N91" s="628"/>
      <c r="O91" s="629"/>
    </row>
    <row r="92" spans="1:15" ht="13.5" customHeight="1">
      <c r="A92" s="619" t="s">
        <v>918</v>
      </c>
      <c r="B92" s="628"/>
      <c r="C92" s="628"/>
      <c r="D92" s="628"/>
      <c r="E92" s="628"/>
      <c r="F92" s="628"/>
      <c r="G92" s="628"/>
      <c r="H92" s="628"/>
      <c r="I92" s="628"/>
      <c r="J92" s="628"/>
      <c r="K92" s="628"/>
      <c r="L92" s="628"/>
      <c r="M92" s="628"/>
      <c r="N92" s="628"/>
      <c r="O92" s="629"/>
    </row>
    <row r="93" spans="1:15" ht="348" customHeight="1">
      <c r="A93" s="613" t="s">
        <v>424</v>
      </c>
      <c r="B93" s="614"/>
      <c r="C93" s="614"/>
      <c r="D93" s="614"/>
      <c r="E93" s="614"/>
      <c r="F93" s="614"/>
      <c r="G93" s="614"/>
      <c r="H93" s="614"/>
      <c r="I93" s="614"/>
      <c r="J93" s="614"/>
      <c r="K93" s="614"/>
      <c r="L93" s="614"/>
      <c r="M93" s="614"/>
      <c r="N93" s="614"/>
      <c r="O93" s="615"/>
    </row>
    <row r="94" spans="1:15">
      <c r="O94" s="295"/>
    </row>
    <row r="95" spans="1:15" ht="30.75" customHeight="1">
      <c r="A95" s="230" t="s">
        <v>299</v>
      </c>
      <c r="B95" s="230" t="s">
        <v>299</v>
      </c>
      <c r="C95" s="230">
        <v>3</v>
      </c>
      <c r="D95" s="230">
        <v>9</v>
      </c>
      <c r="E95" s="230">
        <v>3</v>
      </c>
      <c r="F95" s="230">
        <v>553</v>
      </c>
      <c r="G95" s="230"/>
      <c r="H95" s="230" t="s">
        <v>266</v>
      </c>
      <c r="I95" s="230" t="s">
        <v>233</v>
      </c>
      <c r="J95" s="232" t="s">
        <v>320</v>
      </c>
      <c r="K95" s="230" t="s">
        <v>326</v>
      </c>
      <c r="L95" s="230" t="s">
        <v>321</v>
      </c>
      <c r="M95" s="232">
        <v>3300000</v>
      </c>
      <c r="N95" s="232">
        <v>200000</v>
      </c>
      <c r="O95" s="232">
        <v>200000</v>
      </c>
    </row>
    <row r="96" spans="1:15" ht="31.5" customHeight="1">
      <c r="A96" s="272" t="s">
        <v>567</v>
      </c>
      <c r="B96" s="272"/>
      <c r="C96" s="272"/>
      <c r="D96" s="272"/>
      <c r="E96" s="272"/>
      <c r="F96" s="272"/>
      <c r="G96" s="272"/>
      <c r="H96" s="272"/>
      <c r="I96" s="272"/>
      <c r="J96" s="272"/>
      <c r="K96" s="272"/>
      <c r="L96" s="272"/>
      <c r="M96" s="272"/>
      <c r="N96" s="272"/>
      <c r="O96" s="272"/>
    </row>
    <row r="97" spans="1:15" ht="27" customHeight="1">
      <c r="A97" s="379" t="s">
        <v>568</v>
      </c>
    </row>
    <row r="98" spans="1:15" ht="25.5">
      <c r="A98" s="230" t="s">
        <v>321</v>
      </c>
      <c r="B98" s="230" t="s">
        <v>306</v>
      </c>
      <c r="C98" s="230">
        <v>3</v>
      </c>
      <c r="D98" s="230">
        <v>2</v>
      </c>
      <c r="E98" s="230">
        <v>1</v>
      </c>
      <c r="F98" s="230">
        <v>352</v>
      </c>
      <c r="G98" s="230" t="s">
        <v>253</v>
      </c>
      <c r="H98" s="230" t="s">
        <v>273</v>
      </c>
      <c r="I98" s="230" t="s">
        <v>233</v>
      </c>
      <c r="J98" s="230" t="s">
        <v>313</v>
      </c>
      <c r="K98" s="230" t="s">
        <v>374</v>
      </c>
      <c r="L98" s="230" t="s">
        <v>374</v>
      </c>
      <c r="M98" s="232">
        <v>500000</v>
      </c>
      <c r="N98" s="232">
        <v>1242065.52</v>
      </c>
      <c r="O98" s="232">
        <v>1242065.52</v>
      </c>
    </row>
    <row r="99" spans="1:15">
      <c r="O99" s="295"/>
    </row>
    <row r="100" spans="1:15">
      <c r="A100" s="639" t="s">
        <v>569</v>
      </c>
      <c r="B100" s="611"/>
      <c r="C100" s="611"/>
      <c r="D100" s="611"/>
      <c r="E100" s="611"/>
      <c r="F100" s="611"/>
      <c r="G100" s="611"/>
      <c r="H100" s="611"/>
      <c r="I100" s="611"/>
      <c r="J100" s="611"/>
      <c r="K100" s="611"/>
      <c r="L100" s="611"/>
      <c r="M100" s="611"/>
      <c r="N100" s="611"/>
      <c r="O100" s="612"/>
    </row>
    <row r="101" spans="1:15">
      <c r="A101" s="373"/>
      <c r="B101" s="374"/>
      <c r="C101" s="374"/>
      <c r="D101" s="374"/>
      <c r="E101" s="374"/>
      <c r="F101" s="374"/>
      <c r="G101" s="374"/>
      <c r="H101" s="374"/>
      <c r="I101" s="374"/>
      <c r="J101" s="374"/>
      <c r="K101" s="374"/>
      <c r="L101" s="374"/>
      <c r="M101" s="374"/>
      <c r="N101" s="374"/>
      <c r="O101" s="375"/>
    </row>
    <row r="102" spans="1:15" ht="61.5" customHeight="1">
      <c r="A102" s="610" t="s">
        <v>928</v>
      </c>
      <c r="B102" s="611"/>
      <c r="C102" s="611"/>
      <c r="D102" s="611"/>
      <c r="E102" s="611"/>
      <c r="F102" s="611"/>
      <c r="G102" s="611"/>
      <c r="H102" s="611"/>
      <c r="I102" s="611"/>
      <c r="J102" s="611"/>
      <c r="K102" s="611"/>
      <c r="L102" s="611"/>
      <c r="M102" s="611"/>
      <c r="N102" s="611"/>
      <c r="O102" s="612"/>
    </row>
    <row r="103" spans="1:15">
      <c r="O103" s="295"/>
    </row>
    <row r="104" spans="1:15">
      <c r="O104" s="295"/>
    </row>
    <row r="105" spans="1:15" ht="28.5" customHeight="1">
      <c r="A105" s="230" t="s">
        <v>321</v>
      </c>
      <c r="B105" s="230" t="s">
        <v>306</v>
      </c>
      <c r="C105" s="230">
        <v>3</v>
      </c>
      <c r="D105" s="230">
        <v>2</v>
      </c>
      <c r="E105" s="230">
        <v>1</v>
      </c>
      <c r="F105" s="230">
        <v>353</v>
      </c>
      <c r="G105" s="230" t="s">
        <v>253</v>
      </c>
      <c r="H105" s="230" t="s">
        <v>274</v>
      </c>
      <c r="I105" s="230" t="s">
        <v>233</v>
      </c>
      <c r="J105" s="230" t="s">
        <v>308</v>
      </c>
      <c r="K105" s="230" t="s">
        <v>299</v>
      </c>
      <c r="L105" s="230" t="s">
        <v>299</v>
      </c>
      <c r="M105" s="232">
        <v>1190500</v>
      </c>
      <c r="N105" s="232">
        <v>1075000</v>
      </c>
      <c r="O105" s="232">
        <v>1075000</v>
      </c>
    </row>
    <row r="106" spans="1:15">
      <c r="O106" s="295"/>
    </row>
    <row r="107" spans="1:15">
      <c r="A107" s="655" t="s">
        <v>572</v>
      </c>
      <c r="B107" s="656"/>
      <c r="C107" s="656"/>
      <c r="D107" s="656"/>
      <c r="E107" s="656"/>
      <c r="F107" s="656"/>
      <c r="G107" s="656"/>
      <c r="H107" s="656"/>
      <c r="I107" s="656"/>
      <c r="J107" s="656"/>
      <c r="K107" s="656"/>
      <c r="L107" s="656"/>
      <c r="M107" s="656"/>
      <c r="N107" s="656"/>
      <c r="O107" s="657"/>
    </row>
    <row r="108" spans="1:15">
      <c r="O108" s="295"/>
    </row>
    <row r="109" spans="1:15">
      <c r="A109" s="639" t="s">
        <v>571</v>
      </c>
      <c r="B109" s="611"/>
      <c r="C109" s="611"/>
      <c r="D109" s="611"/>
      <c r="E109" s="611"/>
      <c r="F109" s="611"/>
      <c r="G109" s="611"/>
      <c r="H109" s="611"/>
      <c r="I109" s="611"/>
      <c r="J109" s="611"/>
      <c r="K109" s="611"/>
      <c r="L109" s="611"/>
      <c r="M109" s="611"/>
      <c r="N109" s="611"/>
      <c r="O109" s="612"/>
    </row>
    <row r="110" spans="1:15">
      <c r="O110" s="295"/>
    </row>
    <row r="111" spans="1:15" ht="32.25" customHeight="1">
      <c r="A111" s="230" t="s">
        <v>321</v>
      </c>
      <c r="B111" s="230" t="s">
        <v>306</v>
      </c>
      <c r="C111" s="230">
        <v>3</v>
      </c>
      <c r="D111" s="230">
        <v>2</v>
      </c>
      <c r="E111" s="230">
        <v>1</v>
      </c>
      <c r="F111" s="230">
        <v>354</v>
      </c>
      <c r="G111" s="230" t="s">
        <v>253</v>
      </c>
      <c r="H111" s="155" t="s">
        <v>275</v>
      </c>
      <c r="I111" s="230" t="s">
        <v>233</v>
      </c>
      <c r="J111" s="230" t="s">
        <v>322</v>
      </c>
      <c r="K111" s="230">
        <v>71</v>
      </c>
      <c r="L111" s="230">
        <v>47</v>
      </c>
      <c r="M111" s="232">
        <v>8412348</v>
      </c>
      <c r="N111" s="232">
        <v>24638368</v>
      </c>
      <c r="O111" s="232">
        <v>24638368</v>
      </c>
    </row>
    <row r="112" spans="1:15">
      <c r="O112" s="295"/>
    </row>
    <row r="113" spans="1:15">
      <c r="A113" s="639" t="s">
        <v>573</v>
      </c>
      <c r="B113" s="611"/>
      <c r="C113" s="611"/>
      <c r="D113" s="611"/>
      <c r="E113" s="611"/>
      <c r="F113" s="611"/>
      <c r="G113" s="611"/>
      <c r="H113" s="611"/>
      <c r="I113" s="611"/>
      <c r="J113" s="611"/>
      <c r="K113" s="611"/>
      <c r="L113" s="611"/>
      <c r="M113" s="611"/>
      <c r="N113" s="611"/>
      <c r="O113" s="612"/>
    </row>
    <row r="114" spans="1:15">
      <c r="O114" s="295"/>
    </row>
    <row r="115" spans="1:15">
      <c r="A115" s="639" t="s">
        <v>574</v>
      </c>
      <c r="B115" s="611"/>
      <c r="C115" s="611"/>
      <c r="D115" s="611"/>
      <c r="E115" s="611"/>
      <c r="F115" s="611"/>
      <c r="G115" s="611"/>
      <c r="H115" s="611"/>
      <c r="I115" s="611"/>
      <c r="J115" s="611"/>
      <c r="K115" s="611"/>
      <c r="L115" s="611"/>
      <c r="M115" s="611"/>
      <c r="N115" s="611"/>
      <c r="O115" s="612"/>
    </row>
    <row r="116" spans="1:15">
      <c r="O116" s="295"/>
    </row>
    <row r="117" spans="1:15" ht="31.5" customHeight="1">
      <c r="A117" s="230" t="s">
        <v>321</v>
      </c>
      <c r="B117" s="230" t="s">
        <v>306</v>
      </c>
      <c r="C117" s="230">
        <v>3</v>
      </c>
      <c r="D117" s="230">
        <v>2</v>
      </c>
      <c r="E117" s="230">
        <v>1</v>
      </c>
      <c r="F117" s="230">
        <v>355</v>
      </c>
      <c r="G117" s="230" t="s">
        <v>253</v>
      </c>
      <c r="H117" s="230" t="s">
        <v>276</v>
      </c>
      <c r="I117" s="230" t="s">
        <v>233</v>
      </c>
      <c r="J117" s="230" t="s">
        <v>323</v>
      </c>
      <c r="K117" s="230" t="s">
        <v>323</v>
      </c>
      <c r="L117" s="230" t="s">
        <v>761</v>
      </c>
      <c r="M117" s="232">
        <v>950000</v>
      </c>
      <c r="N117" s="232">
        <v>725000</v>
      </c>
      <c r="O117" s="232">
        <v>725000</v>
      </c>
    </row>
    <row r="118" spans="1:15">
      <c r="O118" s="295"/>
    </row>
    <row r="119" spans="1:15">
      <c r="A119" s="639" t="s">
        <v>575</v>
      </c>
      <c r="B119" s="611"/>
      <c r="C119" s="611"/>
      <c r="D119" s="611"/>
      <c r="E119" s="611"/>
      <c r="F119" s="611"/>
      <c r="G119" s="611"/>
      <c r="H119" s="611"/>
      <c r="I119" s="611"/>
      <c r="J119" s="611"/>
      <c r="K119" s="611"/>
      <c r="L119" s="611"/>
      <c r="M119" s="611"/>
      <c r="N119" s="611"/>
      <c r="O119" s="612"/>
    </row>
    <row r="120" spans="1:15">
      <c r="O120" s="295"/>
    </row>
    <row r="121" spans="1:15">
      <c r="A121" s="655" t="s">
        <v>576</v>
      </c>
      <c r="B121" s="656"/>
      <c r="C121" s="656"/>
      <c r="D121" s="656"/>
      <c r="E121" s="656"/>
      <c r="F121" s="656"/>
      <c r="G121" s="656"/>
      <c r="H121" s="656"/>
      <c r="I121" s="656"/>
      <c r="J121" s="656"/>
      <c r="K121" s="656"/>
      <c r="L121" s="656"/>
      <c r="M121" s="656"/>
      <c r="N121" s="656"/>
      <c r="O121" s="657"/>
    </row>
    <row r="122" spans="1:15">
      <c r="O122" s="295"/>
    </row>
    <row r="123" spans="1:15" ht="31.5" customHeight="1">
      <c r="A123" s="230" t="s">
        <v>321</v>
      </c>
      <c r="B123" s="230" t="s">
        <v>306</v>
      </c>
      <c r="C123" s="230">
        <v>3</v>
      </c>
      <c r="D123" s="230">
        <v>2</v>
      </c>
      <c r="E123" s="230">
        <v>1</v>
      </c>
      <c r="F123" s="230">
        <v>356</v>
      </c>
      <c r="G123" s="230" t="s">
        <v>253</v>
      </c>
      <c r="H123" s="230" t="s">
        <v>277</v>
      </c>
      <c r="I123" s="230" t="s">
        <v>233</v>
      </c>
      <c r="J123" s="230" t="s">
        <v>306</v>
      </c>
      <c r="K123" s="230" t="s">
        <v>306</v>
      </c>
      <c r="L123" s="230" t="s">
        <v>306</v>
      </c>
      <c r="M123" s="232">
        <v>4000000</v>
      </c>
      <c r="N123" s="232">
        <v>4000000</v>
      </c>
      <c r="O123" s="232">
        <v>4000000</v>
      </c>
    </row>
    <row r="124" spans="1:15">
      <c r="O124" s="295"/>
    </row>
    <row r="125" spans="1:15">
      <c r="A125" s="639" t="s">
        <v>577</v>
      </c>
      <c r="B125" s="611"/>
      <c r="C125" s="611"/>
      <c r="D125" s="611"/>
      <c r="E125" s="611"/>
      <c r="F125" s="611"/>
      <c r="G125" s="611"/>
      <c r="H125" s="611"/>
      <c r="I125" s="611"/>
      <c r="J125" s="611"/>
      <c r="K125" s="611"/>
      <c r="L125" s="611"/>
      <c r="M125" s="611"/>
      <c r="N125" s="611"/>
      <c r="O125" s="612"/>
    </row>
    <row r="126" spans="1:15" s="272" customFormat="1" ht="57" customHeight="1">
      <c r="A126" s="663" t="s">
        <v>955</v>
      </c>
      <c r="B126" s="664"/>
      <c r="C126" s="664"/>
      <c r="D126" s="664"/>
      <c r="E126" s="664"/>
      <c r="F126" s="664"/>
      <c r="G126" s="664"/>
      <c r="H126" s="664"/>
      <c r="I126" s="664"/>
      <c r="J126" s="664"/>
      <c r="K126" s="664"/>
      <c r="L126" s="664"/>
      <c r="M126" s="664"/>
      <c r="N126" s="664"/>
      <c r="O126" s="665"/>
    </row>
    <row r="127" spans="1:15" ht="9" customHeight="1">
      <c r="O127" s="295"/>
    </row>
    <row r="128" spans="1:15">
      <c r="O128" s="295"/>
    </row>
    <row r="129" spans="1:15" ht="36" customHeight="1">
      <c r="A129" s="230" t="s">
        <v>321</v>
      </c>
      <c r="B129" s="230" t="s">
        <v>306</v>
      </c>
      <c r="C129" s="230">
        <v>3</v>
      </c>
      <c r="D129" s="230">
        <v>2</v>
      </c>
      <c r="E129" s="230">
        <v>1</v>
      </c>
      <c r="F129" s="230">
        <v>357</v>
      </c>
      <c r="G129" s="230" t="s">
        <v>253</v>
      </c>
      <c r="H129" s="230" t="s">
        <v>278</v>
      </c>
      <c r="I129" s="230" t="s">
        <v>233</v>
      </c>
      <c r="J129" s="230" t="s">
        <v>315</v>
      </c>
      <c r="K129" s="230" t="s">
        <v>765</v>
      </c>
      <c r="L129" s="230" t="s">
        <v>766</v>
      </c>
      <c r="M129" s="232">
        <v>6910050</v>
      </c>
      <c r="N129" s="232">
        <v>652320</v>
      </c>
      <c r="O129" s="232">
        <v>652320</v>
      </c>
    </row>
    <row r="130" spans="1:15">
      <c r="O130" s="295"/>
    </row>
    <row r="131" spans="1:15">
      <c r="A131" s="373" t="s">
        <v>579</v>
      </c>
      <c r="B131" s="373"/>
      <c r="O131" s="295"/>
    </row>
    <row r="132" spans="1:15" ht="20.25" customHeight="1">
      <c r="A132" s="380" t="s">
        <v>578</v>
      </c>
      <c r="B132" s="373"/>
      <c r="O132" s="295"/>
    </row>
    <row r="133" spans="1:15">
      <c r="O133" s="295"/>
    </row>
    <row r="134" spans="1:15">
      <c r="A134" s="639" t="s">
        <v>574</v>
      </c>
      <c r="B134" s="611"/>
      <c r="C134" s="611"/>
      <c r="D134" s="611"/>
      <c r="E134" s="611"/>
      <c r="F134" s="611"/>
      <c r="G134" s="611"/>
      <c r="H134" s="611"/>
      <c r="I134" s="611"/>
      <c r="J134" s="611"/>
      <c r="K134" s="611"/>
      <c r="L134" s="611"/>
      <c r="M134" s="611"/>
      <c r="N134" s="611"/>
      <c r="O134" s="612"/>
    </row>
    <row r="135" spans="1:15">
      <c r="O135" s="295"/>
    </row>
    <row r="136" spans="1:15">
      <c r="O136" s="295"/>
    </row>
    <row r="137" spans="1:15" hidden="1">
      <c r="O137" s="295"/>
    </row>
    <row r="138" spans="1:15" ht="24.75" customHeight="1">
      <c r="A138" s="230" t="s">
        <v>321</v>
      </c>
      <c r="B138" s="230" t="s">
        <v>306</v>
      </c>
      <c r="C138" s="230">
        <v>3</v>
      </c>
      <c r="D138" s="230">
        <v>2</v>
      </c>
      <c r="E138" s="230">
        <v>1</v>
      </c>
      <c r="F138" s="230">
        <v>358</v>
      </c>
      <c r="G138" s="230" t="s">
        <v>253</v>
      </c>
      <c r="H138" s="230" t="s">
        <v>279</v>
      </c>
      <c r="I138" s="230" t="s">
        <v>233</v>
      </c>
      <c r="J138" s="230" t="s">
        <v>306</v>
      </c>
      <c r="K138" s="230">
        <v>2</v>
      </c>
      <c r="L138" s="230">
        <v>2</v>
      </c>
      <c r="M138" s="232">
        <v>725000</v>
      </c>
      <c r="N138" s="232">
        <v>950000</v>
      </c>
      <c r="O138" s="232">
        <v>950000</v>
      </c>
    </row>
    <row r="139" spans="1:15">
      <c r="O139" s="295"/>
    </row>
    <row r="140" spans="1:15">
      <c r="A140" s="639" t="s">
        <v>580</v>
      </c>
      <c r="B140" s="611"/>
      <c r="C140" s="611"/>
      <c r="D140" s="611"/>
      <c r="E140" s="611"/>
      <c r="F140" s="611"/>
      <c r="G140" s="611"/>
      <c r="H140" s="611"/>
      <c r="I140" s="611"/>
      <c r="J140" s="611"/>
      <c r="K140" s="611"/>
      <c r="L140" s="611"/>
      <c r="M140" s="611"/>
      <c r="N140" s="611"/>
      <c r="O140" s="612"/>
    </row>
    <row r="141" spans="1:15">
      <c r="O141" s="295"/>
    </row>
    <row r="143" spans="1:15" ht="45.75" customHeight="1">
      <c r="A143" s="670" t="s">
        <v>929</v>
      </c>
      <c r="B143" s="670"/>
      <c r="C143" s="670"/>
      <c r="D143" s="670"/>
      <c r="E143" s="670"/>
      <c r="F143" s="670"/>
      <c r="G143" s="670"/>
      <c r="H143" s="670"/>
      <c r="I143" s="670"/>
      <c r="J143" s="670"/>
      <c r="K143" s="670"/>
      <c r="L143" s="670"/>
      <c r="M143" s="670"/>
      <c r="N143" s="670"/>
      <c r="O143" s="671"/>
    </row>
    <row r="144" spans="1:15">
      <c r="O144" s="295"/>
    </row>
    <row r="145" spans="1:15" ht="47.25" customHeight="1">
      <c r="A145" s="230" t="s">
        <v>321</v>
      </c>
      <c r="B145" s="230" t="s">
        <v>306</v>
      </c>
      <c r="C145" s="230">
        <v>3</v>
      </c>
      <c r="D145" s="230">
        <v>2</v>
      </c>
      <c r="E145" s="230">
        <v>1</v>
      </c>
      <c r="F145" s="230">
        <v>360</v>
      </c>
      <c r="G145" s="230" t="s">
        <v>253</v>
      </c>
      <c r="H145" s="230" t="s">
        <v>280</v>
      </c>
      <c r="I145" s="230" t="s">
        <v>281</v>
      </c>
      <c r="J145" s="230" t="s">
        <v>318</v>
      </c>
      <c r="K145" s="230" t="s">
        <v>767</v>
      </c>
      <c r="L145" s="230" t="s">
        <v>374</v>
      </c>
      <c r="M145" s="232">
        <v>15047292</v>
      </c>
      <c r="N145" s="232">
        <v>4113614.31</v>
      </c>
      <c r="O145" s="232">
        <v>4113614.31</v>
      </c>
    </row>
    <row r="146" spans="1:15">
      <c r="O146" s="295"/>
    </row>
    <row r="147" spans="1:15">
      <c r="A147" s="639" t="s">
        <v>581</v>
      </c>
      <c r="B147" s="611"/>
      <c r="C147" s="611"/>
      <c r="D147" s="611"/>
      <c r="E147" s="611"/>
      <c r="F147" s="611"/>
      <c r="G147" s="611"/>
      <c r="H147" s="611"/>
      <c r="I147" s="611"/>
      <c r="J147" s="611"/>
      <c r="K147" s="611"/>
      <c r="L147" s="611"/>
      <c r="M147" s="611"/>
      <c r="N147" s="611"/>
      <c r="O147" s="612"/>
    </row>
    <row r="148" spans="1:15">
      <c r="O148" s="295"/>
    </row>
    <row r="149" spans="1:15" ht="58.5" customHeight="1">
      <c r="A149" s="666" t="s">
        <v>956</v>
      </c>
      <c r="B149" s="611"/>
      <c r="C149" s="611"/>
      <c r="D149" s="611"/>
      <c r="E149" s="611"/>
      <c r="F149" s="611"/>
      <c r="G149" s="611"/>
      <c r="H149" s="611"/>
      <c r="I149" s="611"/>
      <c r="J149" s="611"/>
      <c r="K149" s="611"/>
      <c r="L149" s="611"/>
      <c r="M149" s="611"/>
      <c r="N149" s="611"/>
      <c r="O149" s="612"/>
    </row>
    <row r="150" spans="1:15">
      <c r="O150" s="295"/>
    </row>
    <row r="151" spans="1:15" ht="0.75" customHeight="1">
      <c r="O151" s="295"/>
    </row>
    <row r="152" spans="1:15" hidden="1">
      <c r="O152" s="295"/>
    </row>
    <row r="153" spans="1:15" ht="33.75" customHeight="1">
      <c r="A153" s="230" t="s">
        <v>321</v>
      </c>
      <c r="B153" s="230" t="s">
        <v>306</v>
      </c>
      <c r="C153" s="230">
        <v>3</v>
      </c>
      <c r="D153" s="230">
        <v>2</v>
      </c>
      <c r="E153" s="230">
        <v>1</v>
      </c>
      <c r="F153" s="230">
        <v>361</v>
      </c>
      <c r="G153" s="230" t="s">
        <v>253</v>
      </c>
      <c r="H153" s="230" t="s">
        <v>282</v>
      </c>
      <c r="I153" s="230" t="s">
        <v>233</v>
      </c>
      <c r="J153" s="230" t="s">
        <v>324</v>
      </c>
      <c r="K153" s="230">
        <v>268</v>
      </c>
      <c r="L153" s="230">
        <v>279</v>
      </c>
      <c r="M153" s="232">
        <v>50194169</v>
      </c>
      <c r="N153" s="232">
        <v>26547506.75</v>
      </c>
      <c r="O153" s="232">
        <v>25885560.75</v>
      </c>
    </row>
    <row r="154" spans="1:15">
      <c r="O154" s="295"/>
    </row>
    <row r="155" spans="1:15">
      <c r="A155" s="639" t="s">
        <v>582</v>
      </c>
      <c r="B155" s="611"/>
      <c r="C155" s="611"/>
      <c r="D155" s="611"/>
      <c r="E155" s="611"/>
      <c r="F155" s="611"/>
      <c r="G155" s="611"/>
      <c r="H155" s="611"/>
      <c r="I155" s="611"/>
      <c r="J155" s="611"/>
      <c r="K155" s="611"/>
      <c r="L155" s="611"/>
      <c r="M155" s="611"/>
      <c r="N155" s="611"/>
      <c r="O155" s="612"/>
    </row>
    <row r="156" spans="1:15">
      <c r="A156" s="373"/>
      <c r="B156" s="374"/>
      <c r="C156" s="374"/>
      <c r="D156" s="374"/>
      <c r="E156" s="374"/>
      <c r="F156" s="374"/>
      <c r="G156" s="374"/>
      <c r="H156" s="374"/>
      <c r="I156" s="374"/>
      <c r="J156" s="374"/>
      <c r="K156" s="374"/>
      <c r="L156" s="374"/>
      <c r="M156" s="374"/>
      <c r="N156" s="374"/>
      <c r="O156" s="375"/>
    </row>
    <row r="157" spans="1:15">
      <c r="A157" s="667" t="s">
        <v>583</v>
      </c>
      <c r="B157" s="668"/>
      <c r="C157" s="668"/>
      <c r="D157" s="668"/>
      <c r="E157" s="668"/>
      <c r="F157" s="668"/>
      <c r="G157" s="668"/>
      <c r="H157" s="668"/>
      <c r="I157" s="668"/>
      <c r="J157" s="668"/>
      <c r="K157" s="668"/>
      <c r="L157" s="668"/>
      <c r="M157" s="668"/>
      <c r="N157" s="668"/>
      <c r="O157" s="669"/>
    </row>
    <row r="158" spans="1:15">
      <c r="O158" s="295"/>
    </row>
    <row r="159" spans="1:15">
      <c r="O159" s="295"/>
    </row>
    <row r="160" spans="1:15">
      <c r="O160" s="295"/>
    </row>
    <row r="161" spans="1:15" ht="33.75" customHeight="1">
      <c r="A161" s="230" t="s">
        <v>321</v>
      </c>
      <c r="B161" s="230" t="s">
        <v>306</v>
      </c>
      <c r="C161" s="230">
        <v>3</v>
      </c>
      <c r="D161" s="230">
        <v>2</v>
      </c>
      <c r="E161" s="230">
        <v>1</v>
      </c>
      <c r="F161" s="230">
        <v>363</v>
      </c>
      <c r="G161" s="230" t="s">
        <v>253</v>
      </c>
      <c r="H161" s="230" t="s">
        <v>283</v>
      </c>
      <c r="I161" s="230" t="s">
        <v>233</v>
      </c>
      <c r="J161" s="230" t="s">
        <v>299</v>
      </c>
      <c r="K161" s="230">
        <v>1</v>
      </c>
      <c r="L161" s="230">
        <v>1</v>
      </c>
      <c r="M161" s="232">
        <v>3555000</v>
      </c>
      <c r="N161" s="232">
        <v>2555000</v>
      </c>
      <c r="O161" s="232">
        <v>2555000</v>
      </c>
    </row>
    <row r="162" spans="1:15">
      <c r="O162" s="295"/>
    </row>
    <row r="163" spans="1:15">
      <c r="A163" s="639" t="s">
        <v>584</v>
      </c>
      <c r="B163" s="611"/>
      <c r="C163" s="611"/>
      <c r="D163" s="611"/>
      <c r="E163" s="611"/>
      <c r="F163" s="611"/>
      <c r="G163" s="611"/>
      <c r="H163" s="611"/>
      <c r="I163" s="611"/>
      <c r="J163" s="611"/>
      <c r="K163" s="611"/>
      <c r="L163" s="611"/>
      <c r="M163" s="611"/>
      <c r="N163" s="611"/>
      <c r="O163" s="612"/>
    </row>
    <row r="164" spans="1:15">
      <c r="O164" s="295"/>
    </row>
    <row r="165" spans="1:15">
      <c r="A165" s="639" t="s">
        <v>585</v>
      </c>
      <c r="B165" s="611"/>
      <c r="C165" s="611"/>
      <c r="D165" s="611"/>
      <c r="E165" s="611"/>
      <c r="F165" s="611"/>
      <c r="G165" s="611"/>
      <c r="H165" s="611"/>
      <c r="I165" s="611"/>
      <c r="J165" s="611"/>
      <c r="K165" s="611"/>
      <c r="L165" s="611"/>
      <c r="M165" s="611"/>
      <c r="N165" s="611"/>
      <c r="O165" s="612"/>
    </row>
    <row r="166" spans="1:15">
      <c r="O166" s="295"/>
    </row>
    <row r="167" spans="1:15">
      <c r="O167" s="295"/>
    </row>
    <row r="168" spans="1:15">
      <c r="O168" s="295"/>
    </row>
    <row r="169" spans="1:15" ht="25.5">
      <c r="A169" s="230" t="s">
        <v>321</v>
      </c>
      <c r="B169" s="230" t="s">
        <v>325</v>
      </c>
      <c r="C169" s="230">
        <v>3</v>
      </c>
      <c r="D169" s="230">
        <v>2</v>
      </c>
      <c r="E169" s="230">
        <v>1</v>
      </c>
      <c r="F169" s="230">
        <v>364</v>
      </c>
      <c r="G169" s="230" t="s">
        <v>228</v>
      </c>
      <c r="H169" s="230" t="s">
        <v>284</v>
      </c>
      <c r="I169" s="230" t="s">
        <v>233</v>
      </c>
      <c r="J169" s="230" t="s">
        <v>307</v>
      </c>
      <c r="K169" s="230" t="s">
        <v>323</v>
      </c>
      <c r="L169" s="230" t="s">
        <v>768</v>
      </c>
      <c r="M169" s="232">
        <v>22758649</v>
      </c>
      <c r="N169" s="232">
        <v>14442301.050000001</v>
      </c>
      <c r="O169" s="232">
        <v>14442096.050000001</v>
      </c>
    </row>
    <row r="170" spans="1:15">
      <c r="O170" s="295"/>
    </row>
    <row r="171" spans="1:15">
      <c r="A171" s="382" t="s">
        <v>587</v>
      </c>
      <c r="O171" s="295"/>
    </row>
    <row r="172" spans="1:15">
      <c r="A172" s="1" t="s">
        <v>586</v>
      </c>
      <c r="O172" s="295"/>
    </row>
    <row r="173" spans="1:15">
      <c r="O173" s="295"/>
    </row>
    <row r="174" spans="1:15">
      <c r="A174" s="378" t="s">
        <v>588</v>
      </c>
      <c r="O174" s="295"/>
    </row>
    <row r="175" spans="1:15">
      <c r="O175" s="295"/>
    </row>
    <row r="176" spans="1:15">
      <c r="O176" s="295"/>
    </row>
    <row r="177" spans="1:15">
      <c r="O177" s="295"/>
    </row>
    <row r="178" spans="1:15" ht="40.5" customHeight="1">
      <c r="A178" s="230" t="s">
        <v>321</v>
      </c>
      <c r="B178" s="230" t="s">
        <v>306</v>
      </c>
      <c r="C178" s="230">
        <v>3</v>
      </c>
      <c r="D178" s="230">
        <v>7</v>
      </c>
      <c r="E178" s="230">
        <v>1</v>
      </c>
      <c r="F178" s="230">
        <v>372</v>
      </c>
      <c r="G178" s="230" t="s">
        <v>228</v>
      </c>
      <c r="H178" s="151" t="s">
        <v>286</v>
      </c>
      <c r="I178" s="230" t="s">
        <v>287</v>
      </c>
      <c r="J178" s="230" t="s">
        <v>326</v>
      </c>
      <c r="K178" s="230" t="s">
        <v>766</v>
      </c>
      <c r="L178" s="230" t="s">
        <v>769</v>
      </c>
      <c r="M178" s="232">
        <v>3638948</v>
      </c>
      <c r="N178" s="232">
        <v>1990078.59</v>
      </c>
      <c r="O178" s="232">
        <v>1990078.59</v>
      </c>
    </row>
    <row r="179" spans="1:15">
      <c r="O179" s="295"/>
    </row>
    <row r="180" spans="1:15">
      <c r="A180" s="383" t="s">
        <v>589</v>
      </c>
      <c r="O180" s="295"/>
    </row>
    <row r="181" spans="1:15">
      <c r="O181" s="295"/>
    </row>
    <row r="182" spans="1:15">
      <c r="A182" s="382" t="s">
        <v>590</v>
      </c>
      <c r="O182" s="295"/>
    </row>
    <row r="183" spans="1:15">
      <c r="O183" s="295"/>
    </row>
    <row r="184" spans="1:15" ht="12.75" customHeight="1">
      <c r="O184" s="295"/>
    </row>
    <row r="185" spans="1:15" hidden="1">
      <c r="O185" s="295"/>
    </row>
    <row r="186" spans="1:15" hidden="1">
      <c r="O186" s="295"/>
    </row>
    <row r="187" spans="1:15" hidden="1">
      <c r="O187" s="295"/>
    </row>
    <row r="188" spans="1:15" ht="31.5" customHeight="1">
      <c r="A188" s="230" t="s">
        <v>321</v>
      </c>
      <c r="B188" s="230" t="s">
        <v>306</v>
      </c>
      <c r="C188" s="230">
        <v>3</v>
      </c>
      <c r="D188" s="230">
        <v>7</v>
      </c>
      <c r="E188" s="230">
        <v>1</v>
      </c>
      <c r="F188" s="230">
        <v>373</v>
      </c>
      <c r="G188" s="230" t="s">
        <v>289</v>
      </c>
      <c r="H188" s="230" t="s">
        <v>288</v>
      </c>
      <c r="I188" s="230" t="s">
        <v>233</v>
      </c>
      <c r="J188" s="230" t="s">
        <v>327</v>
      </c>
      <c r="K188" s="230" t="s">
        <v>448</v>
      </c>
      <c r="L188" s="230" t="s">
        <v>448</v>
      </c>
      <c r="M188" s="232">
        <v>2671854</v>
      </c>
      <c r="N188" s="232">
        <v>1871414</v>
      </c>
      <c r="O188" s="232">
        <v>1871414</v>
      </c>
    </row>
    <row r="189" spans="1:15" ht="39" customHeight="1">
      <c r="A189" s="619" t="s">
        <v>427</v>
      </c>
      <c r="B189" s="628"/>
      <c r="C189" s="628"/>
      <c r="D189" s="628"/>
      <c r="E189" s="628"/>
      <c r="F189" s="628"/>
      <c r="G189" s="628"/>
      <c r="H189" s="628"/>
      <c r="I189" s="628"/>
      <c r="J189" s="628"/>
      <c r="K189" s="628"/>
      <c r="L189" s="628"/>
      <c r="M189" s="628"/>
      <c r="N189" s="628"/>
      <c r="O189" s="629"/>
    </row>
    <row r="190" spans="1:15" ht="15.75" customHeight="1">
      <c r="A190" s="622" t="s">
        <v>412</v>
      </c>
      <c r="B190" s="623"/>
      <c r="C190" s="623"/>
      <c r="D190" s="623"/>
      <c r="E190" s="623"/>
      <c r="F190" s="623"/>
      <c r="G190" s="623"/>
      <c r="H190" s="623"/>
      <c r="I190" s="623"/>
      <c r="J190" s="623"/>
      <c r="K190" s="623"/>
      <c r="L190" s="623"/>
      <c r="M190" s="623"/>
      <c r="N190" s="623"/>
      <c r="O190" s="624"/>
    </row>
    <row r="191" spans="1:15" ht="219" customHeight="1">
      <c r="A191" s="633" t="s">
        <v>426</v>
      </c>
      <c r="B191" s="634"/>
      <c r="C191" s="634"/>
      <c r="D191" s="634"/>
      <c r="E191" s="634"/>
      <c r="F191" s="634"/>
      <c r="G191" s="634"/>
      <c r="H191" s="634"/>
      <c r="I191" s="634"/>
      <c r="J191" s="634"/>
      <c r="K191" s="634"/>
      <c r="L191" s="634"/>
      <c r="M191" s="634"/>
      <c r="N191" s="634"/>
      <c r="O191" s="635"/>
    </row>
    <row r="192" spans="1:15">
      <c r="O192" s="295"/>
    </row>
    <row r="193" spans="1:15" ht="29.25" customHeight="1">
      <c r="A193" s="230" t="s">
        <v>321</v>
      </c>
      <c r="B193" s="230" t="s">
        <v>306</v>
      </c>
      <c r="C193" s="230">
        <v>3</v>
      </c>
      <c r="D193" s="230">
        <v>7</v>
      </c>
      <c r="E193" s="230">
        <v>1</v>
      </c>
      <c r="F193" s="230">
        <v>374</v>
      </c>
      <c r="G193" s="230" t="s">
        <v>253</v>
      </c>
      <c r="H193" s="230" t="s">
        <v>291</v>
      </c>
      <c r="I193" s="230" t="s">
        <v>216</v>
      </c>
      <c r="J193" s="230" t="s">
        <v>328</v>
      </c>
      <c r="K193" s="230" t="s">
        <v>770</v>
      </c>
      <c r="L193" s="230" t="s">
        <v>374</v>
      </c>
      <c r="M193" s="232">
        <v>2000000</v>
      </c>
      <c r="N193" s="232">
        <v>0</v>
      </c>
      <c r="O193" s="232">
        <v>0</v>
      </c>
    </row>
    <row r="194" spans="1:15">
      <c r="O194" s="295"/>
    </row>
    <row r="195" spans="1:15">
      <c r="A195" s="639" t="s">
        <v>591</v>
      </c>
      <c r="B195" s="611"/>
      <c r="C195" s="611"/>
      <c r="D195" s="611"/>
      <c r="E195" s="611"/>
      <c r="F195" s="611"/>
      <c r="G195" s="611"/>
      <c r="H195" s="611"/>
      <c r="I195" s="611"/>
      <c r="J195" s="611"/>
      <c r="K195" s="611"/>
      <c r="L195" s="611"/>
      <c r="M195" s="611"/>
      <c r="N195" s="611"/>
      <c r="O195" s="612"/>
    </row>
    <row r="196" spans="1:15">
      <c r="O196" s="295"/>
    </row>
    <row r="197" spans="1:15">
      <c r="A197" s="381" t="s">
        <v>931</v>
      </c>
      <c r="O197" s="295"/>
    </row>
    <row r="198" spans="1:15">
      <c r="O198" s="295"/>
    </row>
    <row r="199" spans="1:15">
      <c r="O199" s="295"/>
    </row>
    <row r="200" spans="1:15" ht="29.25" customHeight="1">
      <c r="A200" s="230" t="s">
        <v>321</v>
      </c>
      <c r="B200" s="230" t="s">
        <v>306</v>
      </c>
      <c r="C200" s="230">
        <v>3</v>
      </c>
      <c r="D200" s="230">
        <v>7</v>
      </c>
      <c r="E200" s="230">
        <v>1</v>
      </c>
      <c r="F200" s="230">
        <v>375</v>
      </c>
      <c r="G200" s="230" t="s">
        <v>253</v>
      </c>
      <c r="H200" s="230" t="s">
        <v>292</v>
      </c>
      <c r="I200" s="230" t="s">
        <v>293</v>
      </c>
      <c r="J200" s="230" t="s">
        <v>300</v>
      </c>
      <c r="K200" s="230" t="s">
        <v>326</v>
      </c>
      <c r="L200" s="230" t="s">
        <v>374</v>
      </c>
      <c r="M200" s="232">
        <v>1900000</v>
      </c>
      <c r="N200" s="232">
        <v>0</v>
      </c>
      <c r="O200" s="232">
        <v>0</v>
      </c>
    </row>
    <row r="201" spans="1:15">
      <c r="O201" s="295"/>
    </row>
    <row r="202" spans="1:15">
      <c r="A202" s="378" t="s">
        <v>592</v>
      </c>
      <c r="O202" s="295"/>
    </row>
    <row r="203" spans="1:15">
      <c r="O203" s="295"/>
    </row>
    <row r="204" spans="1:15">
      <c r="A204" s="639" t="s">
        <v>570</v>
      </c>
      <c r="B204" s="611"/>
      <c r="C204" s="611"/>
      <c r="D204" s="611"/>
      <c r="E204" s="611"/>
      <c r="F204" s="611"/>
      <c r="G204" s="611"/>
      <c r="H204" s="611"/>
      <c r="I204" s="611"/>
      <c r="J204" s="611"/>
      <c r="K204" s="611"/>
      <c r="L204" s="611"/>
      <c r="M204" s="611"/>
      <c r="N204" s="611"/>
      <c r="O204" s="612"/>
    </row>
    <row r="205" spans="1:15">
      <c r="O205" s="295"/>
    </row>
    <row r="206" spans="1:15" ht="27.75" customHeight="1">
      <c r="A206" s="230" t="s">
        <v>299</v>
      </c>
      <c r="B206" s="230" t="s">
        <v>304</v>
      </c>
      <c r="C206" s="230" t="s">
        <v>308</v>
      </c>
      <c r="D206" s="230" t="s">
        <v>304</v>
      </c>
      <c r="E206" s="230" t="s">
        <v>325</v>
      </c>
      <c r="F206" s="230" t="s">
        <v>329</v>
      </c>
      <c r="G206" s="230" t="s">
        <v>228</v>
      </c>
      <c r="H206" s="230" t="s">
        <v>227</v>
      </c>
      <c r="I206" s="230" t="s">
        <v>233</v>
      </c>
      <c r="J206" s="232">
        <v>200000</v>
      </c>
      <c r="K206" s="230" t="s">
        <v>771</v>
      </c>
      <c r="L206" s="230" t="s">
        <v>771</v>
      </c>
      <c r="M206" s="232">
        <v>8459472</v>
      </c>
      <c r="N206" s="232">
        <v>4999311.0999999996</v>
      </c>
      <c r="O206" s="232">
        <v>4999311.0999999996</v>
      </c>
    </row>
    <row r="207" spans="1:15">
      <c r="A207" s="300"/>
      <c r="B207" s="297"/>
      <c r="C207" s="297"/>
      <c r="D207" s="297"/>
      <c r="E207" s="297"/>
      <c r="F207" s="297"/>
      <c r="G207" s="297"/>
      <c r="H207" s="297"/>
      <c r="I207" s="297"/>
      <c r="J207" s="297"/>
      <c r="K207" s="297"/>
      <c r="L207" s="297"/>
      <c r="M207" s="297"/>
      <c r="N207" s="297"/>
      <c r="O207" s="298"/>
    </row>
    <row r="208" spans="1:15">
      <c r="A208" s="610" t="s">
        <v>593</v>
      </c>
      <c r="B208" s="640"/>
      <c r="C208" s="640"/>
      <c r="D208" s="640"/>
      <c r="E208" s="640"/>
      <c r="F208" s="640"/>
      <c r="G208" s="640"/>
      <c r="H208" s="640"/>
      <c r="I208" s="640"/>
      <c r="J208" s="640"/>
      <c r="K208" s="640"/>
      <c r="L208" s="640"/>
      <c r="M208" s="640"/>
      <c r="N208" s="640"/>
      <c r="O208" s="641"/>
    </row>
    <row r="209" spans="1:15">
      <c r="A209" s="301"/>
      <c r="B209" s="93"/>
      <c r="C209" s="93"/>
      <c r="D209" s="93"/>
      <c r="E209" s="93"/>
      <c r="F209" s="93"/>
      <c r="G209" s="93"/>
      <c r="H209" s="93"/>
      <c r="I209" s="93"/>
      <c r="J209" s="93"/>
      <c r="K209" s="93"/>
      <c r="L209" s="93"/>
      <c r="M209" s="299"/>
      <c r="N209" s="299"/>
      <c r="O209" s="296"/>
    </row>
    <row r="210" spans="1:15">
      <c r="A210" s="301"/>
      <c r="B210" s="93"/>
      <c r="C210" s="93"/>
      <c r="D210" s="93"/>
      <c r="E210" s="93"/>
      <c r="F210" s="93"/>
      <c r="G210" s="93"/>
      <c r="H210" s="93"/>
      <c r="I210" s="93"/>
      <c r="J210" s="93"/>
      <c r="K210" s="93"/>
      <c r="L210" s="93"/>
      <c r="M210" s="299"/>
      <c r="N210" s="299"/>
      <c r="O210" s="296"/>
    </row>
    <row r="211" spans="1:15">
      <c r="A211" s="639" t="s">
        <v>594</v>
      </c>
      <c r="B211" s="611"/>
      <c r="C211" s="611"/>
      <c r="D211" s="611"/>
      <c r="E211" s="611"/>
      <c r="F211" s="611"/>
      <c r="G211" s="611"/>
      <c r="H211" s="611"/>
      <c r="I211" s="611"/>
      <c r="J211" s="611"/>
      <c r="K211" s="611"/>
      <c r="L211" s="611"/>
      <c r="M211" s="611"/>
      <c r="N211" s="611"/>
      <c r="O211" s="612"/>
    </row>
    <row r="212" spans="1:15">
      <c r="A212" s="301"/>
      <c r="B212" s="93"/>
      <c r="C212" s="93"/>
      <c r="D212" s="93"/>
      <c r="E212" s="93"/>
      <c r="F212" s="93"/>
      <c r="G212" s="93"/>
      <c r="H212" s="93"/>
      <c r="I212" s="93"/>
      <c r="J212" s="93"/>
      <c r="K212" s="93"/>
      <c r="L212" s="93"/>
      <c r="M212" s="93"/>
      <c r="N212" s="93"/>
      <c r="O212" s="295"/>
    </row>
    <row r="213" spans="1:15">
      <c r="M213" s="294"/>
      <c r="N213" s="294"/>
      <c r="O213" s="294"/>
    </row>
    <row r="230" ht="14.25" customHeight="1"/>
  </sheetData>
  <mergeCells count="86">
    <mergeCell ref="A211:O211"/>
    <mergeCell ref="A195:O195"/>
    <mergeCell ref="A204:O204"/>
    <mergeCell ref="A208:O208"/>
    <mergeCell ref="A165:O165"/>
    <mergeCell ref="A149:O149"/>
    <mergeCell ref="A155:O155"/>
    <mergeCell ref="A157:O157"/>
    <mergeCell ref="A163:O163"/>
    <mergeCell ref="A134:O134"/>
    <mergeCell ref="A140:O140"/>
    <mergeCell ref="A147:O147"/>
    <mergeCell ref="A143:O143"/>
    <mergeCell ref="A71:O71"/>
    <mergeCell ref="A100:O100"/>
    <mergeCell ref="A73:O74"/>
    <mergeCell ref="A125:O125"/>
    <mergeCell ref="A126:O126"/>
    <mergeCell ref="A115:O115"/>
    <mergeCell ref="A119:O119"/>
    <mergeCell ref="A121:O121"/>
    <mergeCell ref="A68:O68"/>
    <mergeCell ref="A48:O48"/>
    <mergeCell ref="A49:O49"/>
    <mergeCell ref="A53:O53"/>
    <mergeCell ref="A54:O54"/>
    <mergeCell ref="A57:O57"/>
    <mergeCell ref="A61:O61"/>
    <mergeCell ref="A67:O67"/>
    <mergeCell ref="A62:O62"/>
    <mergeCell ref="A42:O42"/>
    <mergeCell ref="A44:O44"/>
    <mergeCell ref="A45:O45"/>
    <mergeCell ref="A46:O46"/>
    <mergeCell ref="A56:O56"/>
    <mergeCell ref="A190:O190"/>
    <mergeCell ref="A191:O191"/>
    <mergeCell ref="A77:O77"/>
    <mergeCell ref="A78:O78"/>
    <mergeCell ref="A81:O81"/>
    <mergeCell ref="A82:O82"/>
    <mergeCell ref="A87:O87"/>
    <mergeCell ref="A88:O88"/>
    <mergeCell ref="A91:O91"/>
    <mergeCell ref="A92:O92"/>
    <mergeCell ref="A93:O93"/>
    <mergeCell ref="A189:O189"/>
    <mergeCell ref="A102:O102"/>
    <mergeCell ref="A107:O107"/>
    <mergeCell ref="A109:O109"/>
    <mergeCell ref="A113:O113"/>
    <mergeCell ref="A1:O1"/>
    <mergeCell ref="A4:O4"/>
    <mergeCell ref="A5:A6"/>
    <mergeCell ref="B5:B6"/>
    <mergeCell ref="C5:C6"/>
    <mergeCell ref="D5:D6"/>
    <mergeCell ref="E5:E6"/>
    <mergeCell ref="F5:F6"/>
    <mergeCell ref="G5:G6"/>
    <mergeCell ref="H5:H6"/>
    <mergeCell ref="A3:O3"/>
    <mergeCell ref="I5:I6"/>
    <mergeCell ref="J5:L5"/>
    <mergeCell ref="M5:O5"/>
    <mergeCell ref="A16:O16"/>
    <mergeCell ref="A10:O10"/>
    <mergeCell ref="A24:O24"/>
    <mergeCell ref="A25:O25"/>
    <mergeCell ref="A8:O8"/>
    <mergeCell ref="A9:O9"/>
    <mergeCell ref="A17:O17"/>
    <mergeCell ref="A20:O20"/>
    <mergeCell ref="A13:O13"/>
    <mergeCell ref="A14:O14"/>
    <mergeCell ref="A40:O40"/>
    <mergeCell ref="A41:O41"/>
    <mergeCell ref="A37:O37"/>
    <mergeCell ref="A21:O21"/>
    <mergeCell ref="A35:O35"/>
    <mergeCell ref="A36:O36"/>
    <mergeCell ref="A39:O39"/>
    <mergeCell ref="A29:O29"/>
    <mergeCell ref="A30:O30"/>
    <mergeCell ref="A33:O33"/>
    <mergeCell ref="A31:O32"/>
  </mergeCells>
  <printOptions horizontalCentered="1"/>
  <pageMargins left="0.39370078740157483" right="0.39370078740157483" top="1.5748031496062993" bottom="0.39370078740157483" header="0.19685039370078741" footer="0.19685039370078741"/>
  <pageSetup scale="59" orientation="landscape" r:id="rId1"/>
  <headerFooter>
    <oddHeader>&amp;C&amp;G</oddHeader>
    <oddFooter>&amp;C&amp;G</oddFooter>
  </headerFooter>
  <rowBreaks count="11" manualBreakCount="11">
    <brk id="18" max="14" man="1"/>
    <brk id="33" max="14" man="1"/>
    <brk id="42" max="14" man="1"/>
    <brk id="51" max="14" man="1"/>
    <brk id="75" max="14" man="1"/>
    <brk id="83" max="14" man="1"/>
    <brk id="89" max="14" man="1"/>
    <brk id="97" max="14" man="1"/>
    <brk id="122" max="14" man="1"/>
    <brk id="152" max="14" man="1"/>
    <brk id="187" max="14" man="1"/>
  </rowBreaks>
  <legacyDrawingHF r:id="rId2"/>
</worksheet>
</file>

<file path=xl/worksheets/sheet11.xml><?xml version="1.0" encoding="utf-8"?>
<worksheet xmlns="http://schemas.openxmlformats.org/spreadsheetml/2006/main" xmlns:r="http://schemas.openxmlformats.org/officeDocument/2006/relationships">
  <dimension ref="A1:K240"/>
  <sheetViews>
    <sheetView showGridLines="0" view="pageBreakPreview" topLeftCell="A223" zoomScale="90" zoomScaleNormal="70" zoomScaleSheetLayoutView="90" workbookViewId="0">
      <selection activeCell="H230" sqref="H230"/>
    </sheetView>
  </sheetViews>
  <sheetFormatPr baseColWidth="10" defaultColWidth="8.85546875" defaultRowHeight="13.5"/>
  <cols>
    <col min="1" max="1" width="30.85546875" style="40" customWidth="1"/>
    <col min="2" max="2" width="30.85546875" style="41" customWidth="1"/>
    <col min="3" max="3" width="15.140625" style="41" customWidth="1"/>
    <col min="4" max="4" width="14.5703125" style="41" customWidth="1"/>
    <col min="5" max="5" width="25.42578125" style="41" customWidth="1"/>
    <col min="6" max="6" width="15.140625" style="41" customWidth="1"/>
    <col min="7" max="8" width="14.140625" style="41" customWidth="1"/>
    <col min="9" max="9" width="13.7109375" style="40" customWidth="1"/>
    <col min="10" max="11" width="17.85546875" style="40" customWidth="1"/>
    <col min="12" max="16384" width="8.85546875" style="40"/>
  </cols>
  <sheetData>
    <row r="1" spans="1:11" ht="35.1" customHeight="1">
      <c r="A1" s="679" t="s">
        <v>192</v>
      </c>
      <c r="B1" s="680"/>
      <c r="C1" s="680"/>
      <c r="D1" s="680"/>
      <c r="E1" s="680"/>
      <c r="F1" s="680"/>
      <c r="G1" s="680"/>
      <c r="H1" s="680"/>
      <c r="I1" s="680"/>
      <c r="J1" s="680"/>
      <c r="K1" s="681"/>
    </row>
    <row r="2" spans="1:11" ht="7.5" customHeight="1">
      <c r="A2" s="185"/>
      <c r="B2" s="157"/>
      <c r="C2" s="157"/>
      <c r="D2" s="157"/>
      <c r="E2" s="157"/>
      <c r="F2" s="157"/>
      <c r="G2" s="157"/>
      <c r="H2" s="157"/>
      <c r="I2" s="157"/>
      <c r="J2" s="157"/>
      <c r="K2" s="186"/>
    </row>
    <row r="3" spans="1:11" ht="20.100000000000001" customHeight="1">
      <c r="A3" s="688" t="str">
        <f>+PPI!A3</f>
        <v>UNIDAD RESPONSABLE DEL GASTO: 35 C0 01 Secretaría de Desarrollo Rural y Equidad para las Comunidades</v>
      </c>
      <c r="B3" s="689"/>
      <c r="C3" s="689"/>
      <c r="D3" s="689"/>
      <c r="E3" s="689"/>
      <c r="F3" s="689"/>
      <c r="G3" s="689"/>
      <c r="H3" s="689"/>
      <c r="I3" s="689"/>
      <c r="J3" s="689"/>
      <c r="K3" s="690"/>
    </row>
    <row r="4" spans="1:11" ht="20.100000000000001" customHeight="1">
      <c r="A4" s="685" t="str">
        <f>+PPI!A4</f>
        <v>PERÍODO: Enero - Septiembre 2017</v>
      </c>
      <c r="B4" s="686"/>
      <c r="C4" s="686"/>
      <c r="D4" s="686"/>
      <c r="E4" s="686"/>
      <c r="F4" s="686"/>
      <c r="G4" s="686"/>
      <c r="H4" s="686"/>
      <c r="I4" s="686"/>
      <c r="J4" s="686"/>
      <c r="K4" s="687"/>
    </row>
    <row r="5" spans="1:11" ht="6" customHeight="1">
      <c r="A5" s="187"/>
      <c r="B5" s="158"/>
      <c r="C5" s="158"/>
      <c r="D5" s="158"/>
      <c r="E5" s="158"/>
      <c r="F5" s="158"/>
      <c r="G5" s="158"/>
      <c r="H5" s="158"/>
      <c r="I5" s="157"/>
      <c r="J5" s="157"/>
      <c r="K5" s="186"/>
    </row>
    <row r="6" spans="1:11" ht="23.1" customHeight="1">
      <c r="A6" s="682" t="s">
        <v>482</v>
      </c>
      <c r="B6" s="683"/>
      <c r="C6" s="683"/>
      <c r="D6" s="683"/>
      <c r="E6" s="683"/>
      <c r="F6" s="683"/>
      <c r="G6" s="683"/>
      <c r="H6" s="683"/>
      <c r="I6" s="683"/>
      <c r="J6" s="683"/>
      <c r="K6" s="684"/>
    </row>
    <row r="7" spans="1:11" ht="24.75" customHeight="1">
      <c r="A7" s="682" t="s">
        <v>785</v>
      </c>
      <c r="B7" s="683"/>
      <c r="C7" s="683"/>
      <c r="D7" s="683"/>
      <c r="E7" s="683"/>
      <c r="F7" s="683"/>
      <c r="G7" s="683"/>
      <c r="H7" s="683"/>
      <c r="I7" s="683"/>
      <c r="J7" s="683"/>
      <c r="K7" s="684"/>
    </row>
    <row r="8" spans="1:11">
      <c r="A8" s="335"/>
      <c r="B8" s="336"/>
      <c r="C8" s="336"/>
      <c r="D8" s="336"/>
      <c r="E8" s="336"/>
      <c r="F8" s="336"/>
      <c r="G8" s="336"/>
      <c r="H8" s="336"/>
      <c r="I8" s="337"/>
      <c r="J8" s="337"/>
      <c r="K8" s="338"/>
    </row>
    <row r="9" spans="1:11" ht="36.75" customHeight="1">
      <c r="A9" s="339" t="s">
        <v>193</v>
      </c>
      <c r="B9" s="339" t="s">
        <v>194</v>
      </c>
      <c r="C9" s="339" t="s">
        <v>195</v>
      </c>
      <c r="D9" s="339" t="s">
        <v>196</v>
      </c>
      <c r="E9" s="339" t="s">
        <v>197</v>
      </c>
      <c r="F9" s="339" t="s">
        <v>198</v>
      </c>
      <c r="G9" s="339" t="s">
        <v>199</v>
      </c>
      <c r="H9" s="339" t="s">
        <v>200</v>
      </c>
      <c r="I9" s="339" t="s">
        <v>201</v>
      </c>
      <c r="J9" s="339" t="s">
        <v>202</v>
      </c>
      <c r="K9" s="339" t="s">
        <v>203</v>
      </c>
    </row>
    <row r="10" spans="1:11" ht="75.75" customHeight="1">
      <c r="A10" s="341" t="s">
        <v>450</v>
      </c>
      <c r="B10" s="341" t="s">
        <v>451</v>
      </c>
      <c r="C10" s="342" t="s">
        <v>452</v>
      </c>
      <c r="D10" s="342" t="s">
        <v>453</v>
      </c>
      <c r="E10" s="342" t="s">
        <v>454</v>
      </c>
      <c r="F10" s="342" t="s">
        <v>233</v>
      </c>
      <c r="G10" s="342" t="s">
        <v>455</v>
      </c>
      <c r="H10" s="342" t="s">
        <v>456</v>
      </c>
      <c r="I10" s="342">
        <v>563</v>
      </c>
      <c r="J10" s="342">
        <v>563</v>
      </c>
      <c r="K10" s="344" t="s">
        <v>457</v>
      </c>
    </row>
    <row r="11" spans="1:11" ht="71.25" customHeight="1">
      <c r="A11" s="341" t="s">
        <v>458</v>
      </c>
      <c r="B11" s="341" t="s">
        <v>459</v>
      </c>
      <c r="C11" s="342" t="s">
        <v>460</v>
      </c>
      <c r="D11" s="342" t="s">
        <v>453</v>
      </c>
      <c r="E11" s="342" t="s">
        <v>461</v>
      </c>
      <c r="F11" s="342" t="s">
        <v>233</v>
      </c>
      <c r="G11" s="342" t="s">
        <v>455</v>
      </c>
      <c r="H11" s="342" t="s">
        <v>456</v>
      </c>
      <c r="I11" s="342">
        <v>563</v>
      </c>
      <c r="J11" s="342">
        <v>563</v>
      </c>
      <c r="K11" s="344" t="s">
        <v>457</v>
      </c>
    </row>
    <row r="12" spans="1:11" ht="75" customHeight="1">
      <c r="A12" s="343" t="s">
        <v>462</v>
      </c>
      <c r="B12" s="343" t="s">
        <v>463</v>
      </c>
      <c r="C12" s="342" t="s">
        <v>464</v>
      </c>
      <c r="D12" s="342" t="s">
        <v>453</v>
      </c>
      <c r="E12" s="342" t="s">
        <v>465</v>
      </c>
      <c r="F12" s="342" t="s">
        <v>233</v>
      </c>
      <c r="G12" s="342" t="s">
        <v>455</v>
      </c>
      <c r="H12" s="342" t="s">
        <v>456</v>
      </c>
      <c r="I12" s="342">
        <v>140</v>
      </c>
      <c r="J12" s="342">
        <v>140</v>
      </c>
      <c r="K12" s="344" t="s">
        <v>457</v>
      </c>
    </row>
    <row r="13" spans="1:11" ht="67.5" customHeight="1">
      <c r="A13" s="343" t="s">
        <v>466</v>
      </c>
      <c r="B13" s="343" t="s">
        <v>467</v>
      </c>
      <c r="C13" s="342" t="s">
        <v>464</v>
      </c>
      <c r="D13" s="342" t="s">
        <v>453</v>
      </c>
      <c r="E13" s="342" t="s">
        <v>468</v>
      </c>
      <c r="F13" s="342" t="s">
        <v>233</v>
      </c>
      <c r="G13" s="342" t="s">
        <v>455</v>
      </c>
      <c r="H13" s="342" t="s">
        <v>456</v>
      </c>
      <c r="I13" s="342">
        <v>69</v>
      </c>
      <c r="J13" s="342">
        <v>69</v>
      </c>
      <c r="K13" s="344" t="s">
        <v>457</v>
      </c>
    </row>
    <row r="14" spans="1:11" ht="72.75" customHeight="1">
      <c r="A14" s="343" t="s">
        <v>469</v>
      </c>
      <c r="B14" s="343" t="s">
        <v>470</v>
      </c>
      <c r="C14" s="342" t="s">
        <v>464</v>
      </c>
      <c r="D14" s="342" t="s">
        <v>453</v>
      </c>
      <c r="E14" s="342" t="s">
        <v>471</v>
      </c>
      <c r="F14" s="342" t="s">
        <v>233</v>
      </c>
      <c r="G14" s="342" t="s">
        <v>455</v>
      </c>
      <c r="H14" s="342" t="s">
        <v>456</v>
      </c>
      <c r="I14" s="342">
        <v>300</v>
      </c>
      <c r="J14" s="342">
        <v>300</v>
      </c>
      <c r="K14" s="344" t="s">
        <v>457</v>
      </c>
    </row>
    <row r="15" spans="1:11" ht="67.5" customHeight="1">
      <c r="A15" s="343" t="s">
        <v>472</v>
      </c>
      <c r="B15" s="343" t="s">
        <v>473</v>
      </c>
      <c r="C15" s="342" t="s">
        <v>474</v>
      </c>
      <c r="D15" s="342" t="s">
        <v>453</v>
      </c>
      <c r="E15" s="342" t="s">
        <v>475</v>
      </c>
      <c r="F15" s="342" t="s">
        <v>233</v>
      </c>
      <c r="G15" s="342" t="s">
        <v>455</v>
      </c>
      <c r="H15" s="342" t="s">
        <v>456</v>
      </c>
      <c r="I15" s="342">
        <v>1</v>
      </c>
      <c r="J15" s="342">
        <v>1</v>
      </c>
      <c r="K15" s="344" t="s">
        <v>457</v>
      </c>
    </row>
    <row r="16" spans="1:11" ht="33.75">
      <c r="A16" s="341" t="s">
        <v>476</v>
      </c>
      <c r="B16" s="341" t="s">
        <v>477</v>
      </c>
      <c r="C16" s="342" t="s">
        <v>474</v>
      </c>
      <c r="D16" s="342" t="s">
        <v>453</v>
      </c>
      <c r="E16" s="342" t="s">
        <v>478</v>
      </c>
      <c r="F16" s="342" t="s">
        <v>233</v>
      </c>
      <c r="G16" s="342" t="s">
        <v>455</v>
      </c>
      <c r="H16" s="342" t="s">
        <v>456</v>
      </c>
      <c r="I16" s="342">
        <v>563</v>
      </c>
      <c r="J16" s="342">
        <v>563</v>
      </c>
      <c r="K16" s="344" t="s">
        <v>457</v>
      </c>
    </row>
    <row r="17" spans="1:11" ht="45">
      <c r="A17" s="341" t="s">
        <v>479</v>
      </c>
      <c r="B17" s="341" t="s">
        <v>480</v>
      </c>
      <c r="C17" s="342" t="s">
        <v>474</v>
      </c>
      <c r="D17" s="342" t="s">
        <v>453</v>
      </c>
      <c r="E17" s="342" t="s">
        <v>481</v>
      </c>
      <c r="F17" s="342" t="s">
        <v>233</v>
      </c>
      <c r="G17" s="342" t="s">
        <v>455</v>
      </c>
      <c r="H17" s="342" t="s">
        <v>456</v>
      </c>
      <c r="I17" s="342" t="s">
        <v>457</v>
      </c>
      <c r="J17" s="342" t="s">
        <v>457</v>
      </c>
      <c r="K17" s="344" t="s">
        <v>457</v>
      </c>
    </row>
    <row r="18" spans="1:11" ht="26.25" customHeight="1">
      <c r="A18" s="42"/>
    </row>
    <row r="19" spans="1:11" ht="28.5" customHeight="1">
      <c r="A19" s="682" t="s">
        <v>784</v>
      </c>
      <c r="B19" s="683"/>
      <c r="C19" s="683"/>
      <c r="D19" s="683"/>
      <c r="E19" s="683"/>
      <c r="F19" s="683"/>
      <c r="G19" s="683"/>
      <c r="H19" s="683"/>
      <c r="I19" s="683"/>
      <c r="J19" s="683"/>
      <c r="K19" s="684"/>
    </row>
    <row r="20" spans="1:11" ht="21" customHeight="1">
      <c r="A20" s="682" t="s">
        <v>785</v>
      </c>
      <c r="B20" s="683"/>
      <c r="C20" s="683"/>
      <c r="D20" s="683"/>
      <c r="E20" s="683"/>
      <c r="F20" s="683"/>
      <c r="G20" s="683"/>
      <c r="H20" s="683"/>
      <c r="I20" s="683"/>
      <c r="J20" s="683"/>
      <c r="K20" s="684"/>
    </row>
    <row r="21" spans="1:11" s="41" customFormat="1">
      <c r="A21" s="335"/>
      <c r="B21" s="336"/>
      <c r="C21" s="336"/>
      <c r="D21" s="336"/>
      <c r="E21" s="336"/>
      <c r="F21" s="336"/>
      <c r="G21" s="336"/>
      <c r="H21" s="336"/>
      <c r="I21" s="337"/>
      <c r="J21" s="337"/>
      <c r="K21" s="338"/>
    </row>
    <row r="22" spans="1:11" ht="25.5">
      <c r="A22" s="339" t="s">
        <v>193</v>
      </c>
      <c r="B22" s="339" t="s">
        <v>194</v>
      </c>
      <c r="C22" s="339" t="s">
        <v>195</v>
      </c>
      <c r="D22" s="339" t="s">
        <v>196</v>
      </c>
      <c r="E22" s="339" t="s">
        <v>197</v>
      </c>
      <c r="F22" s="339" t="s">
        <v>198</v>
      </c>
      <c r="G22" s="339" t="s">
        <v>199</v>
      </c>
      <c r="H22" s="339" t="s">
        <v>200</v>
      </c>
      <c r="I22" s="339" t="s">
        <v>201</v>
      </c>
      <c r="J22" s="339" t="s">
        <v>202</v>
      </c>
      <c r="K22" s="339" t="s">
        <v>203</v>
      </c>
    </row>
    <row r="23" spans="1:11" ht="88.5" customHeight="1">
      <c r="A23" s="341" t="s">
        <v>491</v>
      </c>
      <c r="B23" s="443" t="s">
        <v>492</v>
      </c>
      <c r="C23" s="444" t="s">
        <v>452</v>
      </c>
      <c r="D23" s="351" t="s">
        <v>493</v>
      </c>
      <c r="E23" s="445" t="s">
        <v>494</v>
      </c>
      <c r="F23" s="444" t="s">
        <v>495</v>
      </c>
      <c r="G23" s="444" t="s">
        <v>496</v>
      </c>
      <c r="H23" s="351" t="s">
        <v>216</v>
      </c>
      <c r="I23" s="351">
        <v>463</v>
      </c>
      <c r="J23" s="351">
        <v>0</v>
      </c>
      <c r="K23" s="352">
        <v>0</v>
      </c>
    </row>
    <row r="24" spans="1:11" ht="65.25" customHeight="1">
      <c r="A24" s="341" t="s">
        <v>497</v>
      </c>
      <c r="B24" s="443" t="s">
        <v>498</v>
      </c>
      <c r="C24" s="444" t="s">
        <v>499</v>
      </c>
      <c r="D24" s="401" t="s">
        <v>493</v>
      </c>
      <c r="E24" s="446" t="s">
        <v>500</v>
      </c>
      <c r="F24" s="444" t="s">
        <v>495</v>
      </c>
      <c r="G24" s="444" t="s">
        <v>496</v>
      </c>
      <c r="H24" s="351" t="s">
        <v>216</v>
      </c>
      <c r="I24" s="351">
        <v>463</v>
      </c>
      <c r="J24" s="351">
        <v>0</v>
      </c>
      <c r="K24" s="352">
        <v>0</v>
      </c>
    </row>
    <row r="25" spans="1:11" ht="78.75" customHeight="1">
      <c r="A25" s="343" t="s">
        <v>501</v>
      </c>
      <c r="B25" s="443" t="s">
        <v>502</v>
      </c>
      <c r="C25" s="447" t="s">
        <v>503</v>
      </c>
      <c r="D25" s="401" t="s">
        <v>493</v>
      </c>
      <c r="E25" s="448" t="s">
        <v>504</v>
      </c>
      <c r="F25" s="447" t="s">
        <v>495</v>
      </c>
      <c r="G25" s="444" t="s">
        <v>496</v>
      </c>
      <c r="H25" s="351" t="s">
        <v>216</v>
      </c>
      <c r="I25" s="351">
        <v>3200</v>
      </c>
      <c r="J25" s="356">
        <v>0</v>
      </c>
      <c r="K25" s="352">
        <v>0</v>
      </c>
    </row>
    <row r="26" spans="1:11" ht="78" customHeight="1">
      <c r="A26" s="343" t="s">
        <v>505</v>
      </c>
      <c r="B26" s="445" t="s">
        <v>506</v>
      </c>
      <c r="C26" s="447" t="s">
        <v>503</v>
      </c>
      <c r="D26" s="401" t="s">
        <v>493</v>
      </c>
      <c r="E26" s="445" t="s">
        <v>507</v>
      </c>
      <c r="F26" s="449" t="s">
        <v>495</v>
      </c>
      <c r="G26" s="444" t="s">
        <v>496</v>
      </c>
      <c r="H26" s="351" t="s">
        <v>216</v>
      </c>
      <c r="I26" s="351">
        <v>105</v>
      </c>
      <c r="J26" s="351">
        <v>0</v>
      </c>
      <c r="K26" s="352">
        <v>0</v>
      </c>
    </row>
    <row r="27" spans="1:11" ht="59.25" customHeight="1">
      <c r="A27" s="343" t="s">
        <v>508</v>
      </c>
      <c r="B27" s="445" t="s">
        <v>506</v>
      </c>
      <c r="C27" s="447" t="s">
        <v>503</v>
      </c>
      <c r="D27" s="401" t="s">
        <v>493</v>
      </c>
      <c r="E27" s="450" t="s">
        <v>509</v>
      </c>
      <c r="F27" s="451" t="s">
        <v>495</v>
      </c>
      <c r="G27" s="444" t="s">
        <v>496</v>
      </c>
      <c r="H27" s="351" t="s">
        <v>216</v>
      </c>
      <c r="I27" s="351">
        <v>24</v>
      </c>
      <c r="J27" s="351">
        <v>0</v>
      </c>
      <c r="K27" s="352">
        <v>0</v>
      </c>
    </row>
    <row r="28" spans="1:11" ht="75.75" customHeight="1">
      <c r="A28" s="343" t="s">
        <v>510</v>
      </c>
      <c r="B28" s="445" t="s">
        <v>511</v>
      </c>
      <c r="C28" s="447" t="s">
        <v>503</v>
      </c>
      <c r="D28" s="401" t="s">
        <v>493</v>
      </c>
      <c r="E28" s="446" t="s">
        <v>512</v>
      </c>
      <c r="F28" s="444" t="s">
        <v>495</v>
      </c>
      <c r="G28" s="444" t="s">
        <v>496</v>
      </c>
      <c r="H28" s="351" t="s">
        <v>216</v>
      </c>
      <c r="I28" s="351">
        <v>3400</v>
      </c>
      <c r="J28" s="356">
        <v>0</v>
      </c>
      <c r="K28" s="357">
        <v>0</v>
      </c>
    </row>
    <row r="29" spans="1:11" ht="63.75" customHeight="1">
      <c r="A29" s="341" t="s">
        <v>513</v>
      </c>
      <c r="B29" s="452" t="s">
        <v>514</v>
      </c>
      <c r="C29" s="447" t="s">
        <v>503</v>
      </c>
      <c r="D29" s="401" t="s">
        <v>493</v>
      </c>
      <c r="E29" s="446" t="s">
        <v>515</v>
      </c>
      <c r="F29" s="449" t="s">
        <v>495</v>
      </c>
      <c r="G29" s="444" t="s">
        <v>496</v>
      </c>
      <c r="H29" s="352" t="s">
        <v>516</v>
      </c>
      <c r="I29" s="352">
        <v>8500</v>
      </c>
      <c r="J29" s="357">
        <v>0</v>
      </c>
      <c r="K29" s="357">
        <v>0</v>
      </c>
    </row>
    <row r="30" spans="1:11" ht="85.5" customHeight="1">
      <c r="A30" s="446" t="s">
        <v>517</v>
      </c>
      <c r="B30" s="452" t="s">
        <v>518</v>
      </c>
      <c r="C30" s="447" t="s">
        <v>503</v>
      </c>
      <c r="D30" s="406" t="s">
        <v>493</v>
      </c>
      <c r="E30" s="446" t="s">
        <v>519</v>
      </c>
      <c r="F30" s="444" t="s">
        <v>495</v>
      </c>
      <c r="G30" s="447" t="s">
        <v>496</v>
      </c>
      <c r="H30" s="453" t="s">
        <v>520</v>
      </c>
      <c r="I30" s="454">
        <v>47</v>
      </c>
      <c r="J30" s="454">
        <v>0</v>
      </c>
      <c r="K30" s="454">
        <v>0</v>
      </c>
    </row>
    <row r="31" spans="1:11" ht="136.5" customHeight="1">
      <c r="A31" s="455" t="s">
        <v>521</v>
      </c>
      <c r="B31" s="456" t="s">
        <v>522</v>
      </c>
      <c r="C31" s="457" t="s">
        <v>523</v>
      </c>
      <c r="D31" s="406" t="s">
        <v>493</v>
      </c>
      <c r="E31" s="458" t="s">
        <v>524</v>
      </c>
      <c r="F31" s="459" t="s">
        <v>525</v>
      </c>
      <c r="G31" s="447" t="s">
        <v>496</v>
      </c>
      <c r="H31" s="453" t="s">
        <v>301</v>
      </c>
      <c r="I31" s="460" t="s">
        <v>526</v>
      </c>
      <c r="J31" s="460">
        <v>0</v>
      </c>
      <c r="K31" s="460">
        <v>0</v>
      </c>
    </row>
    <row r="32" spans="1:11" ht="16.5" customHeight="1">
      <c r="A32" s="360"/>
      <c r="B32" s="361"/>
      <c r="C32" s="361"/>
      <c r="D32" s="361"/>
      <c r="E32" s="361"/>
      <c r="F32" s="361"/>
      <c r="G32" s="361"/>
      <c r="H32" s="361"/>
      <c r="I32" s="362"/>
      <c r="J32" s="362"/>
      <c r="K32" s="362"/>
    </row>
    <row r="33" spans="1:11" ht="22.5" customHeight="1">
      <c r="A33" s="682" t="s">
        <v>527</v>
      </c>
      <c r="B33" s="683"/>
      <c r="C33" s="683"/>
      <c r="D33" s="683"/>
      <c r="E33" s="683"/>
      <c r="F33" s="683"/>
      <c r="G33" s="683"/>
      <c r="H33" s="683"/>
      <c r="I33" s="683"/>
      <c r="J33" s="683"/>
      <c r="K33" s="684"/>
    </row>
    <row r="34" spans="1:11" ht="24" customHeight="1">
      <c r="A34" s="682" t="s">
        <v>785</v>
      </c>
      <c r="B34" s="683"/>
      <c r="C34" s="683"/>
      <c r="D34" s="683"/>
      <c r="E34" s="683"/>
      <c r="F34" s="683"/>
      <c r="G34" s="683"/>
      <c r="H34" s="683"/>
      <c r="I34" s="683"/>
      <c r="J34" s="683"/>
      <c r="K34" s="684"/>
    </row>
    <row r="35" spans="1:11" ht="18" customHeight="1">
      <c r="A35" s="335"/>
      <c r="B35" s="336"/>
      <c r="C35" s="336"/>
      <c r="D35" s="336"/>
      <c r="E35" s="336"/>
      <c r="F35" s="336"/>
      <c r="G35" s="336"/>
      <c r="H35" s="336"/>
      <c r="I35" s="337"/>
      <c r="J35" s="337"/>
      <c r="K35" s="338"/>
    </row>
    <row r="36" spans="1:11" ht="64.5" customHeight="1">
      <c r="A36" s="339" t="s">
        <v>528</v>
      </c>
      <c r="B36" s="339" t="s">
        <v>529</v>
      </c>
      <c r="C36" s="339" t="s">
        <v>530</v>
      </c>
      <c r="D36" s="339" t="s">
        <v>531</v>
      </c>
      <c r="E36" s="339" t="s">
        <v>532</v>
      </c>
      <c r="F36" s="339" t="s">
        <v>533</v>
      </c>
      <c r="G36" s="339" t="s">
        <v>534</v>
      </c>
      <c r="H36" s="339" t="s">
        <v>535</v>
      </c>
      <c r="I36" s="339" t="s">
        <v>536</v>
      </c>
      <c r="J36" s="339" t="s">
        <v>537</v>
      </c>
      <c r="K36" s="339" t="s">
        <v>538</v>
      </c>
    </row>
    <row r="37" spans="1:11" ht="69" customHeight="1">
      <c r="A37" s="363" t="s">
        <v>539</v>
      </c>
      <c r="B37" s="350" t="s">
        <v>560</v>
      </c>
      <c r="C37" s="348" t="s">
        <v>452</v>
      </c>
      <c r="D37" s="349" t="s">
        <v>540</v>
      </c>
      <c r="E37" s="350" t="s">
        <v>541</v>
      </c>
      <c r="F37" s="348" t="s">
        <v>495</v>
      </c>
      <c r="G37" s="348" t="s">
        <v>496</v>
      </c>
      <c r="H37" s="349" t="s">
        <v>216</v>
      </c>
      <c r="I37" s="349">
        <v>24</v>
      </c>
      <c r="J37" s="349">
        <v>0</v>
      </c>
      <c r="K37" s="358">
        <v>0</v>
      </c>
    </row>
    <row r="38" spans="1:11" ht="65.25" customHeight="1">
      <c r="A38" s="363" t="s">
        <v>542</v>
      </c>
      <c r="B38" s="364" t="s">
        <v>543</v>
      </c>
      <c r="C38" s="348" t="s">
        <v>499</v>
      </c>
      <c r="D38" s="353" t="s">
        <v>493</v>
      </c>
      <c r="E38" s="350" t="s">
        <v>544</v>
      </c>
      <c r="F38" s="348" t="s">
        <v>495</v>
      </c>
      <c r="G38" s="348" t="s">
        <v>496</v>
      </c>
      <c r="H38" s="349" t="s">
        <v>216</v>
      </c>
      <c r="I38" s="349">
        <v>24</v>
      </c>
      <c r="J38" s="349">
        <v>0</v>
      </c>
      <c r="K38" s="358">
        <v>0</v>
      </c>
    </row>
    <row r="39" spans="1:11" ht="78.75" customHeight="1">
      <c r="A39" s="363" t="s">
        <v>545</v>
      </c>
      <c r="B39" s="364" t="s">
        <v>546</v>
      </c>
      <c r="C39" s="354" t="s">
        <v>503</v>
      </c>
      <c r="D39" s="353" t="s">
        <v>493</v>
      </c>
      <c r="E39" s="355" t="s">
        <v>547</v>
      </c>
      <c r="F39" s="354" t="s">
        <v>495</v>
      </c>
      <c r="G39" s="348" t="s">
        <v>496</v>
      </c>
      <c r="H39" s="349" t="s">
        <v>216</v>
      </c>
      <c r="I39" s="349">
        <v>24</v>
      </c>
      <c r="J39" s="349">
        <v>0</v>
      </c>
      <c r="K39" s="358">
        <v>0</v>
      </c>
    </row>
    <row r="40" spans="1:11" ht="72.75" customHeight="1">
      <c r="A40" s="363" t="s">
        <v>548</v>
      </c>
      <c r="B40" s="365" t="s">
        <v>549</v>
      </c>
      <c r="C40" s="354" t="s">
        <v>503</v>
      </c>
      <c r="D40" s="353" t="s">
        <v>493</v>
      </c>
      <c r="E40" s="350" t="s">
        <v>550</v>
      </c>
      <c r="F40" s="348" t="s">
        <v>495</v>
      </c>
      <c r="G40" s="348" t="s">
        <v>496</v>
      </c>
      <c r="H40" s="349" t="s">
        <v>216</v>
      </c>
      <c r="I40" s="349">
        <v>6</v>
      </c>
      <c r="J40" s="349">
        <v>0</v>
      </c>
      <c r="K40" s="358">
        <v>0</v>
      </c>
    </row>
    <row r="41" spans="1:11" ht="68.25" customHeight="1">
      <c r="A41" s="363" t="s">
        <v>551</v>
      </c>
      <c r="B41" s="366" t="s">
        <v>552</v>
      </c>
      <c r="C41" s="367" t="s">
        <v>523</v>
      </c>
      <c r="D41" s="353" t="s">
        <v>493</v>
      </c>
      <c r="E41" s="363" t="s">
        <v>553</v>
      </c>
      <c r="F41" s="368" t="s">
        <v>495</v>
      </c>
      <c r="G41" s="369" t="s">
        <v>496</v>
      </c>
      <c r="H41" s="370" t="s">
        <v>520</v>
      </c>
      <c r="I41" s="370">
        <v>48</v>
      </c>
      <c r="J41" s="349">
        <v>0</v>
      </c>
      <c r="K41" s="358">
        <v>0</v>
      </c>
    </row>
    <row r="42" spans="1:11" ht="53.25" customHeight="1">
      <c r="A42" s="363" t="s">
        <v>554</v>
      </c>
      <c r="B42" s="365" t="s">
        <v>555</v>
      </c>
      <c r="C42" s="367" t="s">
        <v>523</v>
      </c>
      <c r="D42" s="359" t="s">
        <v>493</v>
      </c>
      <c r="E42" s="363" t="s">
        <v>556</v>
      </c>
      <c r="F42" s="369" t="s">
        <v>495</v>
      </c>
      <c r="G42" s="369" t="s">
        <v>496</v>
      </c>
      <c r="H42" s="370" t="s">
        <v>301</v>
      </c>
      <c r="I42" s="370">
        <v>36</v>
      </c>
      <c r="J42" s="349">
        <v>0</v>
      </c>
      <c r="K42" s="358">
        <v>0</v>
      </c>
    </row>
    <row r="43" spans="1:11" ht="54.75" customHeight="1">
      <c r="A43" s="363" t="s">
        <v>557</v>
      </c>
      <c r="B43" s="365" t="s">
        <v>558</v>
      </c>
      <c r="C43" s="367" t="s">
        <v>523</v>
      </c>
      <c r="D43" s="369" t="s">
        <v>493</v>
      </c>
      <c r="E43" s="363" t="s">
        <v>559</v>
      </c>
      <c r="F43" s="367" t="s">
        <v>525</v>
      </c>
      <c r="G43" s="369" t="s">
        <v>496</v>
      </c>
      <c r="H43" s="369" t="s">
        <v>301</v>
      </c>
      <c r="I43" s="370">
        <v>96</v>
      </c>
      <c r="J43" s="358">
        <v>0</v>
      </c>
      <c r="K43" s="358">
        <v>0</v>
      </c>
    </row>
    <row r="44" spans="1:11" ht="15.75" customHeight="1"/>
    <row r="45" spans="1:11" ht="23.25" customHeight="1">
      <c r="A45" s="691" t="s">
        <v>756</v>
      </c>
      <c r="B45" s="692"/>
      <c r="C45" s="692"/>
      <c r="D45" s="692"/>
      <c r="E45" s="692"/>
      <c r="F45" s="692"/>
      <c r="G45" s="692"/>
      <c r="H45" s="692"/>
      <c r="I45" s="692"/>
      <c r="J45" s="692"/>
      <c r="K45" s="693"/>
    </row>
    <row r="46" spans="1:11" ht="29.25" customHeight="1">
      <c r="A46" s="691" t="s">
        <v>757</v>
      </c>
      <c r="B46" s="692"/>
      <c r="C46" s="692"/>
      <c r="D46" s="692"/>
      <c r="E46" s="692"/>
      <c r="F46" s="692"/>
      <c r="G46" s="692"/>
      <c r="H46" s="692"/>
      <c r="I46" s="692"/>
      <c r="J46" s="692"/>
      <c r="K46" s="693"/>
    </row>
    <row r="47" spans="1:11">
      <c r="A47" s="384"/>
      <c r="B47" s="385"/>
      <c r="C47" s="385"/>
      <c r="D47" s="385"/>
      <c r="E47" s="385"/>
      <c r="F47" s="385"/>
      <c r="G47" s="385"/>
      <c r="H47" s="385"/>
      <c r="I47" s="386"/>
      <c r="J47" s="386"/>
      <c r="K47" s="387"/>
    </row>
    <row r="48" spans="1:11" ht="38.25">
      <c r="A48" s="339" t="s">
        <v>528</v>
      </c>
      <c r="B48" s="339" t="s">
        <v>529</v>
      </c>
      <c r="C48" s="339" t="s">
        <v>530</v>
      </c>
      <c r="D48" s="339" t="s">
        <v>531</v>
      </c>
      <c r="E48" s="339" t="s">
        <v>532</v>
      </c>
      <c r="F48" s="339" t="s">
        <v>533</v>
      </c>
      <c r="G48" s="339" t="s">
        <v>534</v>
      </c>
      <c r="H48" s="339" t="s">
        <v>535</v>
      </c>
      <c r="I48" s="339" t="s">
        <v>536</v>
      </c>
      <c r="J48" s="339" t="s">
        <v>537</v>
      </c>
      <c r="K48" s="339" t="s">
        <v>538</v>
      </c>
    </row>
    <row r="49" spans="1:11" ht="104.25" customHeight="1">
      <c r="A49" s="388" t="s">
        <v>595</v>
      </c>
      <c r="B49" s="388" t="s">
        <v>596</v>
      </c>
      <c r="C49" s="389" t="s">
        <v>452</v>
      </c>
      <c r="D49" s="389" t="s">
        <v>597</v>
      </c>
      <c r="E49" s="390" t="s">
        <v>598</v>
      </c>
      <c r="F49" s="390" t="s">
        <v>495</v>
      </c>
      <c r="G49" s="390" t="s">
        <v>599</v>
      </c>
      <c r="H49" s="389" t="s">
        <v>600</v>
      </c>
      <c r="I49" s="391">
        <v>1</v>
      </c>
      <c r="J49" s="391">
        <v>0</v>
      </c>
      <c r="K49" s="391">
        <v>0</v>
      </c>
    </row>
    <row r="50" spans="1:11" ht="120">
      <c r="A50" s="388" t="s">
        <v>601</v>
      </c>
      <c r="B50" s="388" t="s">
        <v>602</v>
      </c>
      <c r="C50" s="389" t="s">
        <v>460</v>
      </c>
      <c r="D50" s="389" t="s">
        <v>597</v>
      </c>
      <c r="E50" s="390" t="s">
        <v>603</v>
      </c>
      <c r="F50" s="390" t="s">
        <v>495</v>
      </c>
      <c r="G50" s="390" t="s">
        <v>599</v>
      </c>
      <c r="H50" s="389" t="s">
        <v>604</v>
      </c>
      <c r="I50" s="389">
        <v>1.43</v>
      </c>
      <c r="J50" s="389">
        <v>0</v>
      </c>
      <c r="K50" s="389">
        <v>0</v>
      </c>
    </row>
    <row r="51" spans="1:11" ht="65.25" customHeight="1">
      <c r="A51" s="388" t="s">
        <v>605</v>
      </c>
      <c r="B51" s="388" t="s">
        <v>606</v>
      </c>
      <c r="C51" s="389" t="s">
        <v>607</v>
      </c>
      <c r="D51" s="389" t="s">
        <v>608</v>
      </c>
      <c r="E51" s="390" t="s">
        <v>609</v>
      </c>
      <c r="F51" s="390" t="s">
        <v>495</v>
      </c>
      <c r="G51" s="390" t="s">
        <v>610</v>
      </c>
      <c r="H51" s="389" t="s">
        <v>600</v>
      </c>
      <c r="I51" s="389">
        <v>100</v>
      </c>
      <c r="J51" s="392">
        <v>0.5</v>
      </c>
      <c r="K51" s="392">
        <v>0.5</v>
      </c>
    </row>
    <row r="52" spans="1:11" ht="68.25" customHeight="1">
      <c r="A52" s="388" t="s">
        <v>611</v>
      </c>
      <c r="B52" s="388" t="s">
        <v>612</v>
      </c>
      <c r="C52" s="389" t="s">
        <v>523</v>
      </c>
      <c r="D52" s="389" t="s">
        <v>608</v>
      </c>
      <c r="E52" s="390" t="s">
        <v>613</v>
      </c>
      <c r="F52" s="390" t="s">
        <v>495</v>
      </c>
      <c r="G52" s="390" t="s">
        <v>614</v>
      </c>
      <c r="H52" s="389" t="s">
        <v>600</v>
      </c>
      <c r="I52" s="389">
        <v>100</v>
      </c>
      <c r="J52" s="389">
        <v>0</v>
      </c>
      <c r="K52" s="389">
        <v>0</v>
      </c>
    </row>
    <row r="53" spans="1:11" ht="28.5" customHeight="1">
      <c r="A53" s="393"/>
      <c r="B53" s="394"/>
      <c r="C53" s="394"/>
      <c r="D53" s="394"/>
      <c r="E53" s="394"/>
      <c r="F53" s="394"/>
      <c r="G53" s="394"/>
      <c r="H53" s="394"/>
      <c r="I53" s="395"/>
      <c r="J53" s="395"/>
      <c r="K53" s="395"/>
    </row>
    <row r="54" spans="1:11" ht="27.75" customHeight="1">
      <c r="A54" s="675" t="s">
        <v>615</v>
      </c>
      <c r="B54" s="676"/>
      <c r="C54" s="676"/>
      <c r="D54" s="676"/>
      <c r="E54" s="676"/>
      <c r="F54" s="676"/>
      <c r="G54" s="676"/>
      <c r="H54" s="676"/>
      <c r="I54" s="676"/>
      <c r="J54" s="676"/>
      <c r="K54" s="677"/>
    </row>
    <row r="55" spans="1:11" ht="35.25" customHeight="1">
      <c r="A55" s="675" t="s">
        <v>616</v>
      </c>
      <c r="B55" s="676"/>
      <c r="C55" s="676"/>
      <c r="D55" s="676"/>
      <c r="E55" s="676"/>
      <c r="F55" s="676"/>
      <c r="G55" s="676"/>
      <c r="H55" s="676"/>
      <c r="I55" s="676"/>
      <c r="J55" s="676"/>
      <c r="K55" s="677"/>
    </row>
    <row r="56" spans="1:11">
      <c r="A56" s="396"/>
      <c r="B56" s="397"/>
      <c r="C56" s="397"/>
      <c r="D56" s="397"/>
      <c r="E56" s="397"/>
      <c r="F56" s="397"/>
      <c r="G56" s="397"/>
      <c r="H56" s="397"/>
      <c r="I56" s="398"/>
      <c r="J56" s="398"/>
      <c r="K56" s="399"/>
    </row>
    <row r="57" spans="1:11" ht="38.25">
      <c r="A57" s="339" t="s">
        <v>528</v>
      </c>
      <c r="B57" s="339" t="s">
        <v>529</v>
      </c>
      <c r="C57" s="339" t="s">
        <v>530</v>
      </c>
      <c r="D57" s="339" t="s">
        <v>531</v>
      </c>
      <c r="E57" s="339" t="s">
        <v>532</v>
      </c>
      <c r="F57" s="339" t="s">
        <v>533</v>
      </c>
      <c r="G57" s="339" t="s">
        <v>534</v>
      </c>
      <c r="H57" s="339" t="s">
        <v>535</v>
      </c>
      <c r="I57" s="339" t="s">
        <v>536</v>
      </c>
      <c r="J57" s="339" t="s">
        <v>537</v>
      </c>
      <c r="K57" s="339" t="s">
        <v>538</v>
      </c>
    </row>
    <row r="58" spans="1:11" ht="93" customHeight="1">
      <c r="A58" s="402" t="s">
        <v>617</v>
      </c>
      <c r="B58" s="402" t="s">
        <v>618</v>
      </c>
      <c r="C58" s="401" t="s">
        <v>452</v>
      </c>
      <c r="D58" s="401" t="s">
        <v>597</v>
      </c>
      <c r="E58" s="402" t="s">
        <v>619</v>
      </c>
      <c r="F58" s="402" t="s">
        <v>620</v>
      </c>
      <c r="G58" s="402" t="s">
        <v>599</v>
      </c>
      <c r="H58" s="401" t="s">
        <v>600</v>
      </c>
      <c r="I58" s="403">
        <v>0.5</v>
      </c>
      <c r="J58" s="403">
        <v>0</v>
      </c>
      <c r="K58" s="404">
        <v>0</v>
      </c>
    </row>
    <row r="59" spans="1:11" ht="91.5" customHeight="1">
      <c r="A59" s="402" t="s">
        <v>621</v>
      </c>
      <c r="B59" s="402" t="s">
        <v>622</v>
      </c>
      <c r="C59" s="401" t="s">
        <v>460</v>
      </c>
      <c r="D59" s="401" t="s">
        <v>597</v>
      </c>
      <c r="E59" s="402" t="s">
        <v>623</v>
      </c>
      <c r="F59" s="402" t="s">
        <v>620</v>
      </c>
      <c r="G59" s="402" t="s">
        <v>599</v>
      </c>
      <c r="H59" s="401" t="s">
        <v>600</v>
      </c>
      <c r="I59" s="405">
        <v>0.5</v>
      </c>
      <c r="J59" s="401">
        <v>0</v>
      </c>
      <c r="K59" s="406">
        <v>0</v>
      </c>
    </row>
    <row r="60" spans="1:11" ht="103.5" customHeight="1">
      <c r="A60" s="402" t="s">
        <v>624</v>
      </c>
      <c r="B60" s="402" t="s">
        <v>625</v>
      </c>
      <c r="C60" s="401" t="s">
        <v>607</v>
      </c>
      <c r="D60" s="401" t="s">
        <v>608</v>
      </c>
      <c r="E60" s="402" t="s">
        <v>626</v>
      </c>
      <c r="F60" s="402" t="s">
        <v>620</v>
      </c>
      <c r="G60" s="402" t="s">
        <v>599</v>
      </c>
      <c r="H60" s="401" t="s">
        <v>600</v>
      </c>
      <c r="I60" s="401">
        <v>0</v>
      </c>
      <c r="J60" s="401">
        <v>0</v>
      </c>
      <c r="K60" s="406">
        <v>0</v>
      </c>
    </row>
    <row r="61" spans="1:11" ht="91.5" customHeight="1">
      <c r="A61" s="402" t="s">
        <v>627</v>
      </c>
      <c r="B61" s="402" t="s">
        <v>628</v>
      </c>
      <c r="C61" s="406" t="s">
        <v>523</v>
      </c>
      <c r="D61" s="406" t="s">
        <v>608</v>
      </c>
      <c r="E61" s="402" t="s">
        <v>629</v>
      </c>
      <c r="F61" s="402" t="s">
        <v>620</v>
      </c>
      <c r="G61" s="402" t="s">
        <v>599</v>
      </c>
      <c r="H61" s="406" t="s">
        <v>630</v>
      </c>
      <c r="I61" s="406" t="s">
        <v>631</v>
      </c>
      <c r="J61" s="406">
        <v>0</v>
      </c>
      <c r="K61" s="406">
        <v>0</v>
      </c>
    </row>
    <row r="62" spans="1:11" ht="13.5" customHeight="1">
      <c r="A62" s="407"/>
      <c r="B62" s="408"/>
      <c r="C62" s="408"/>
      <c r="D62" s="408"/>
      <c r="E62" s="408"/>
      <c r="F62" s="408"/>
      <c r="G62" s="408"/>
      <c r="H62" s="408"/>
      <c r="I62" s="407"/>
      <c r="J62" s="407"/>
      <c r="K62" s="407"/>
    </row>
    <row r="63" spans="1:11" ht="32.25" customHeight="1">
      <c r="A63" s="675" t="s">
        <v>632</v>
      </c>
      <c r="B63" s="676"/>
      <c r="C63" s="676"/>
      <c r="D63" s="676"/>
      <c r="E63" s="676"/>
      <c r="F63" s="676"/>
      <c r="G63" s="676"/>
      <c r="H63" s="676"/>
      <c r="I63" s="676"/>
      <c r="J63" s="676"/>
      <c r="K63" s="677"/>
    </row>
    <row r="64" spans="1:11" ht="30.75" customHeight="1">
      <c r="A64" s="675" t="s">
        <v>633</v>
      </c>
      <c r="B64" s="676"/>
      <c r="C64" s="676"/>
      <c r="D64" s="676"/>
      <c r="E64" s="676"/>
      <c r="F64" s="676"/>
      <c r="G64" s="676"/>
      <c r="H64" s="676"/>
      <c r="I64" s="676"/>
      <c r="J64" s="676"/>
      <c r="K64" s="677"/>
    </row>
    <row r="65" spans="1:11">
      <c r="A65" s="396"/>
      <c r="B65" s="397"/>
      <c r="C65" s="397"/>
      <c r="D65" s="397"/>
      <c r="E65" s="397"/>
      <c r="F65" s="397"/>
      <c r="G65" s="397"/>
      <c r="H65" s="397"/>
      <c r="I65" s="398"/>
      <c r="J65" s="398"/>
      <c r="K65" s="399"/>
    </row>
    <row r="66" spans="1:11" ht="38.25">
      <c r="A66" s="339" t="s">
        <v>528</v>
      </c>
      <c r="B66" s="339" t="s">
        <v>529</v>
      </c>
      <c r="C66" s="339" t="s">
        <v>530</v>
      </c>
      <c r="D66" s="339" t="s">
        <v>531</v>
      </c>
      <c r="E66" s="339" t="s">
        <v>532</v>
      </c>
      <c r="F66" s="339" t="s">
        <v>533</v>
      </c>
      <c r="G66" s="339" t="s">
        <v>534</v>
      </c>
      <c r="H66" s="339" t="s">
        <v>535</v>
      </c>
      <c r="I66" s="339" t="s">
        <v>536</v>
      </c>
      <c r="J66" s="339" t="s">
        <v>537</v>
      </c>
      <c r="K66" s="339" t="s">
        <v>538</v>
      </c>
    </row>
    <row r="67" spans="1:11" ht="45">
      <c r="A67" s="402" t="s">
        <v>634</v>
      </c>
      <c r="B67" s="402" t="s">
        <v>635</v>
      </c>
      <c r="C67" s="401" t="s">
        <v>452</v>
      </c>
      <c r="D67" s="401" t="s">
        <v>597</v>
      </c>
      <c r="E67" s="402" t="s">
        <v>636</v>
      </c>
      <c r="F67" s="402" t="s">
        <v>495</v>
      </c>
      <c r="G67" s="402" t="s">
        <v>599</v>
      </c>
      <c r="H67" s="401" t="s">
        <v>600</v>
      </c>
      <c r="I67" s="403">
        <v>1</v>
      </c>
      <c r="J67" s="403">
        <v>0</v>
      </c>
      <c r="K67" s="404">
        <v>0</v>
      </c>
    </row>
    <row r="68" spans="1:11" ht="22.5">
      <c r="A68" s="402" t="s">
        <v>637</v>
      </c>
      <c r="B68" s="402" t="s">
        <v>638</v>
      </c>
      <c r="C68" s="401" t="s">
        <v>460</v>
      </c>
      <c r="D68" s="401" t="s">
        <v>597</v>
      </c>
      <c r="E68" s="402" t="s">
        <v>639</v>
      </c>
      <c r="F68" s="402" t="s">
        <v>495</v>
      </c>
      <c r="G68" s="402" t="s">
        <v>599</v>
      </c>
      <c r="H68" s="401" t="s">
        <v>600</v>
      </c>
      <c r="I68" s="401">
        <v>4</v>
      </c>
      <c r="J68" s="401">
        <v>0</v>
      </c>
      <c r="K68" s="406">
        <v>0</v>
      </c>
    </row>
    <row r="69" spans="1:11" ht="55.5" customHeight="1">
      <c r="A69" s="402" t="s">
        <v>640</v>
      </c>
      <c r="B69" s="402" t="s">
        <v>641</v>
      </c>
      <c r="C69" s="401" t="s">
        <v>607</v>
      </c>
      <c r="D69" s="401" t="s">
        <v>608</v>
      </c>
      <c r="E69" s="402" t="s">
        <v>642</v>
      </c>
      <c r="F69" s="402" t="s">
        <v>495</v>
      </c>
      <c r="G69" s="402" t="s">
        <v>599</v>
      </c>
      <c r="H69" s="401" t="s">
        <v>600</v>
      </c>
      <c r="I69" s="401">
        <v>20</v>
      </c>
      <c r="J69" s="401">
        <v>0</v>
      </c>
      <c r="K69" s="406">
        <v>0</v>
      </c>
    </row>
    <row r="70" spans="1:11" ht="70.5" customHeight="1">
      <c r="A70" s="402" t="s">
        <v>643</v>
      </c>
      <c r="B70" s="402" t="s">
        <v>644</v>
      </c>
      <c r="C70" s="406" t="s">
        <v>523</v>
      </c>
      <c r="D70" s="406" t="s">
        <v>608</v>
      </c>
      <c r="E70" s="402" t="s">
        <v>645</v>
      </c>
      <c r="F70" s="402" t="s">
        <v>495</v>
      </c>
      <c r="G70" s="402" t="s">
        <v>599</v>
      </c>
      <c r="H70" s="406" t="s">
        <v>646</v>
      </c>
      <c r="I70" s="406">
        <v>0</v>
      </c>
      <c r="J70" s="406">
        <v>0</v>
      </c>
      <c r="K70" s="406">
        <v>0</v>
      </c>
    </row>
    <row r="71" spans="1:11" ht="18.75" customHeight="1">
      <c r="A71" s="407"/>
      <c r="B71" s="408"/>
      <c r="C71" s="408"/>
      <c r="D71" s="408"/>
      <c r="E71" s="408"/>
      <c r="F71" s="408"/>
      <c r="G71" s="408"/>
      <c r="H71" s="408"/>
      <c r="I71" s="407"/>
      <c r="J71" s="407"/>
      <c r="K71" s="407"/>
    </row>
    <row r="72" spans="1:11" ht="33" customHeight="1">
      <c r="A72" s="675" t="s">
        <v>647</v>
      </c>
      <c r="B72" s="676"/>
      <c r="C72" s="676"/>
      <c r="D72" s="676"/>
      <c r="E72" s="676"/>
      <c r="F72" s="676"/>
      <c r="G72" s="676"/>
      <c r="H72" s="676"/>
      <c r="I72" s="676"/>
      <c r="J72" s="676"/>
      <c r="K72" s="677"/>
    </row>
    <row r="73" spans="1:11" ht="28.5" customHeight="1">
      <c r="A73" s="675" t="s">
        <v>633</v>
      </c>
      <c r="B73" s="676"/>
      <c r="C73" s="676"/>
      <c r="D73" s="676"/>
      <c r="E73" s="676"/>
      <c r="F73" s="676"/>
      <c r="G73" s="676"/>
      <c r="H73" s="676"/>
      <c r="I73" s="676"/>
      <c r="J73" s="676"/>
      <c r="K73" s="677"/>
    </row>
    <row r="74" spans="1:11" ht="9.75" customHeight="1">
      <c r="A74" s="396"/>
      <c r="B74" s="397"/>
      <c r="C74" s="397"/>
      <c r="D74" s="397"/>
      <c r="E74" s="397"/>
      <c r="F74" s="397"/>
      <c r="G74" s="397"/>
      <c r="H74" s="397"/>
      <c r="I74" s="398"/>
      <c r="J74" s="398"/>
      <c r="K74" s="399"/>
    </row>
    <row r="75" spans="1:11" ht="38.25">
      <c r="A75" s="339" t="s">
        <v>528</v>
      </c>
      <c r="B75" s="339" t="s">
        <v>529</v>
      </c>
      <c r="C75" s="339" t="s">
        <v>530</v>
      </c>
      <c r="D75" s="339" t="s">
        <v>531</v>
      </c>
      <c r="E75" s="339" t="s">
        <v>532</v>
      </c>
      <c r="F75" s="339" t="s">
        <v>533</v>
      </c>
      <c r="G75" s="339" t="s">
        <v>534</v>
      </c>
      <c r="H75" s="339" t="s">
        <v>535</v>
      </c>
      <c r="I75" s="339" t="s">
        <v>536</v>
      </c>
      <c r="J75" s="339" t="s">
        <v>537</v>
      </c>
      <c r="K75" s="339" t="s">
        <v>538</v>
      </c>
    </row>
    <row r="76" spans="1:11" ht="60" customHeight="1">
      <c r="A76" s="400" t="s">
        <v>648</v>
      </c>
      <c r="B76" s="400" t="s">
        <v>649</v>
      </c>
      <c r="C76" s="401" t="s">
        <v>452</v>
      </c>
      <c r="D76" s="401" t="s">
        <v>597</v>
      </c>
      <c r="E76" s="409" t="s">
        <v>650</v>
      </c>
      <c r="F76" s="409" t="s">
        <v>495</v>
      </c>
      <c r="G76" s="410" t="s">
        <v>599</v>
      </c>
      <c r="H76" s="401" t="s">
        <v>600</v>
      </c>
      <c r="I76" s="403">
        <v>0.2</v>
      </c>
      <c r="J76" s="403">
        <v>0</v>
      </c>
      <c r="K76" s="404">
        <v>0</v>
      </c>
    </row>
    <row r="77" spans="1:11" ht="87" customHeight="1">
      <c r="A77" s="400" t="s">
        <v>651</v>
      </c>
      <c r="B77" s="400" t="s">
        <v>652</v>
      </c>
      <c r="C77" s="401" t="s">
        <v>460</v>
      </c>
      <c r="D77" s="401" t="s">
        <v>597</v>
      </c>
      <c r="E77" s="409" t="s">
        <v>653</v>
      </c>
      <c r="F77" s="409" t="s">
        <v>495</v>
      </c>
      <c r="G77" s="410" t="s">
        <v>599</v>
      </c>
      <c r="H77" s="401" t="s">
        <v>600</v>
      </c>
      <c r="I77" s="401">
        <v>20</v>
      </c>
      <c r="J77" s="401">
        <v>0</v>
      </c>
      <c r="K77" s="406">
        <v>0</v>
      </c>
    </row>
    <row r="78" spans="1:11" ht="98.25" customHeight="1">
      <c r="A78" s="400" t="s">
        <v>654</v>
      </c>
      <c r="B78" s="400" t="s">
        <v>655</v>
      </c>
      <c r="C78" s="401" t="s">
        <v>607</v>
      </c>
      <c r="D78" s="401" t="s">
        <v>608</v>
      </c>
      <c r="E78" s="409" t="s">
        <v>656</v>
      </c>
      <c r="F78" s="409" t="s">
        <v>495</v>
      </c>
      <c r="G78" s="410" t="s">
        <v>599</v>
      </c>
      <c r="H78" s="401" t="s">
        <v>600</v>
      </c>
      <c r="I78" s="401" t="s">
        <v>657</v>
      </c>
      <c r="J78" s="401">
        <v>0</v>
      </c>
      <c r="K78" s="406">
        <v>0</v>
      </c>
    </row>
    <row r="79" spans="1:11" ht="51.75" customHeight="1">
      <c r="A79" s="400" t="s">
        <v>658</v>
      </c>
      <c r="B79" s="400" t="s">
        <v>659</v>
      </c>
      <c r="C79" s="411" t="s">
        <v>523</v>
      </c>
      <c r="D79" s="411" t="s">
        <v>608</v>
      </c>
      <c r="E79" s="409" t="s">
        <v>660</v>
      </c>
      <c r="F79" s="409" t="s">
        <v>495</v>
      </c>
      <c r="G79" s="410" t="s">
        <v>599</v>
      </c>
      <c r="H79" s="406" t="s">
        <v>661</v>
      </c>
      <c r="I79" s="406">
        <v>0</v>
      </c>
      <c r="J79" s="406">
        <v>0</v>
      </c>
      <c r="K79" s="406">
        <v>0</v>
      </c>
    </row>
    <row r="80" spans="1:11">
      <c r="A80" s="407"/>
      <c r="B80" s="408"/>
      <c r="C80" s="408"/>
      <c r="D80" s="408"/>
      <c r="E80" s="408"/>
      <c r="F80" s="408"/>
      <c r="G80" s="408"/>
      <c r="H80" s="408"/>
      <c r="I80" s="407"/>
      <c r="J80" s="407"/>
      <c r="K80" s="407"/>
    </row>
    <row r="81" spans="1:11" ht="33" customHeight="1">
      <c r="A81" s="675" t="s">
        <v>662</v>
      </c>
      <c r="B81" s="676"/>
      <c r="C81" s="676"/>
      <c r="D81" s="676"/>
      <c r="E81" s="676"/>
      <c r="F81" s="676"/>
      <c r="G81" s="676"/>
      <c r="H81" s="676"/>
      <c r="I81" s="676"/>
      <c r="J81" s="676"/>
      <c r="K81" s="677"/>
    </row>
    <row r="82" spans="1:11" ht="33" customHeight="1">
      <c r="A82" s="675" t="s">
        <v>663</v>
      </c>
      <c r="B82" s="676"/>
      <c r="C82" s="676"/>
      <c r="D82" s="676"/>
      <c r="E82" s="676"/>
      <c r="F82" s="676"/>
      <c r="G82" s="676"/>
      <c r="H82" s="676"/>
      <c r="I82" s="676"/>
      <c r="J82" s="676"/>
      <c r="K82" s="677"/>
    </row>
    <row r="83" spans="1:11">
      <c r="A83" s="396"/>
      <c r="B83" s="397"/>
      <c r="C83" s="397"/>
      <c r="D83" s="397"/>
      <c r="E83" s="397"/>
      <c r="F83" s="397"/>
      <c r="G83" s="397"/>
      <c r="H83" s="397"/>
      <c r="I83" s="398"/>
      <c r="J83" s="398"/>
      <c r="K83" s="399"/>
    </row>
    <row r="84" spans="1:11" ht="38.25">
      <c r="A84" s="339" t="s">
        <v>528</v>
      </c>
      <c r="B84" s="339" t="s">
        <v>529</v>
      </c>
      <c r="C84" s="339" t="s">
        <v>530</v>
      </c>
      <c r="D84" s="339" t="s">
        <v>531</v>
      </c>
      <c r="E84" s="339" t="s">
        <v>532</v>
      </c>
      <c r="F84" s="339" t="s">
        <v>533</v>
      </c>
      <c r="G84" s="339" t="s">
        <v>534</v>
      </c>
      <c r="H84" s="339" t="s">
        <v>535</v>
      </c>
      <c r="I84" s="339" t="s">
        <v>536</v>
      </c>
      <c r="J84" s="339" t="s">
        <v>537</v>
      </c>
      <c r="K84" s="339" t="s">
        <v>538</v>
      </c>
    </row>
    <row r="85" spans="1:11" ht="69.75" customHeight="1">
      <c r="A85" s="402" t="s">
        <v>664</v>
      </c>
      <c r="B85" s="402" t="s">
        <v>665</v>
      </c>
      <c r="C85" s="406" t="s">
        <v>452</v>
      </c>
      <c r="D85" s="406" t="s">
        <v>597</v>
      </c>
      <c r="E85" s="402" t="s">
        <v>666</v>
      </c>
      <c r="F85" s="402" t="s">
        <v>495</v>
      </c>
      <c r="G85" s="406" t="s">
        <v>600</v>
      </c>
      <c r="H85" s="406" t="s">
        <v>600</v>
      </c>
      <c r="I85" s="402">
        <v>39.619999999999997</v>
      </c>
      <c r="J85" s="404">
        <v>0</v>
      </c>
      <c r="K85" s="404">
        <v>0</v>
      </c>
    </row>
    <row r="86" spans="1:11" ht="99.75" customHeight="1">
      <c r="A86" s="402" t="s">
        <v>667</v>
      </c>
      <c r="B86" s="402" t="s">
        <v>668</v>
      </c>
      <c r="C86" s="406" t="s">
        <v>460</v>
      </c>
      <c r="D86" s="406" t="s">
        <v>597</v>
      </c>
      <c r="E86" s="402" t="s">
        <v>669</v>
      </c>
      <c r="F86" s="402" t="s">
        <v>495</v>
      </c>
      <c r="G86" s="410" t="s">
        <v>599</v>
      </c>
      <c r="H86" s="406" t="s">
        <v>600</v>
      </c>
      <c r="I86" s="402">
        <v>6.9999999999999999E-4</v>
      </c>
      <c r="J86" s="406">
        <v>0</v>
      </c>
      <c r="K86" s="406">
        <v>0</v>
      </c>
    </row>
    <row r="87" spans="1:11" ht="128.25" customHeight="1">
      <c r="A87" s="402" t="s">
        <v>670</v>
      </c>
      <c r="B87" s="402" t="s">
        <v>671</v>
      </c>
      <c r="C87" s="406" t="s">
        <v>607</v>
      </c>
      <c r="D87" s="406" t="s">
        <v>608</v>
      </c>
      <c r="E87" s="412" t="s">
        <v>672</v>
      </c>
      <c r="F87" s="402" t="s">
        <v>495</v>
      </c>
      <c r="G87" s="413" t="s">
        <v>599</v>
      </c>
      <c r="H87" s="406" t="s">
        <v>600</v>
      </c>
      <c r="I87" s="414">
        <v>0.27</v>
      </c>
      <c r="J87" s="406">
        <v>0</v>
      </c>
      <c r="K87" s="406">
        <v>0</v>
      </c>
    </row>
    <row r="88" spans="1:11">
      <c r="A88" s="407"/>
      <c r="B88" s="408"/>
      <c r="C88" s="408"/>
      <c r="D88" s="408"/>
      <c r="E88" s="408"/>
      <c r="F88" s="408"/>
      <c r="G88" s="408"/>
      <c r="H88" s="408"/>
      <c r="I88" s="407"/>
      <c r="J88" s="407"/>
      <c r="K88" s="407"/>
    </row>
    <row r="89" spans="1:11">
      <c r="A89" s="407"/>
      <c r="B89" s="408"/>
      <c r="C89" s="408"/>
      <c r="D89" s="408"/>
      <c r="E89" s="408"/>
      <c r="F89" s="408"/>
      <c r="G89" s="408"/>
      <c r="H89" s="408"/>
      <c r="I89" s="407"/>
      <c r="J89" s="407"/>
      <c r="K89" s="407"/>
    </row>
    <row r="90" spans="1:11" ht="33" customHeight="1">
      <c r="A90" s="675" t="s">
        <v>673</v>
      </c>
      <c r="B90" s="676"/>
      <c r="C90" s="676"/>
      <c r="D90" s="676"/>
      <c r="E90" s="676"/>
      <c r="F90" s="676"/>
      <c r="G90" s="676"/>
      <c r="H90" s="676"/>
      <c r="I90" s="676"/>
      <c r="J90" s="676"/>
      <c r="K90" s="677"/>
    </row>
    <row r="91" spans="1:11" ht="37.5" customHeight="1">
      <c r="A91" s="675" t="s">
        <v>674</v>
      </c>
      <c r="B91" s="676"/>
      <c r="C91" s="676"/>
      <c r="D91" s="676"/>
      <c r="E91" s="676"/>
      <c r="F91" s="676"/>
      <c r="G91" s="676"/>
      <c r="H91" s="676"/>
      <c r="I91" s="676"/>
      <c r="J91" s="676"/>
      <c r="K91" s="677"/>
    </row>
    <row r="92" spans="1:11">
      <c r="A92" s="396"/>
      <c r="B92" s="397"/>
      <c r="C92" s="397"/>
      <c r="D92" s="397"/>
      <c r="E92" s="397"/>
      <c r="F92" s="397"/>
      <c r="G92" s="397"/>
      <c r="H92" s="397"/>
      <c r="I92" s="398"/>
      <c r="J92" s="398"/>
      <c r="K92" s="399"/>
    </row>
    <row r="93" spans="1:11" ht="38.25">
      <c r="A93" s="339" t="s">
        <v>528</v>
      </c>
      <c r="B93" s="339" t="s">
        <v>529</v>
      </c>
      <c r="C93" s="339" t="s">
        <v>530</v>
      </c>
      <c r="D93" s="339" t="s">
        <v>531</v>
      </c>
      <c r="E93" s="339" t="s">
        <v>532</v>
      </c>
      <c r="F93" s="339" t="s">
        <v>533</v>
      </c>
      <c r="G93" s="339" t="s">
        <v>534</v>
      </c>
      <c r="H93" s="339" t="s">
        <v>535</v>
      </c>
      <c r="I93" s="339" t="s">
        <v>536</v>
      </c>
      <c r="J93" s="339" t="s">
        <v>537</v>
      </c>
      <c r="K93" s="339" t="s">
        <v>538</v>
      </c>
    </row>
    <row r="94" spans="1:11" ht="77.25" customHeight="1">
      <c r="A94" s="400" t="s">
        <v>675</v>
      </c>
      <c r="B94" s="400" t="s">
        <v>676</v>
      </c>
      <c r="C94" s="401" t="s">
        <v>452</v>
      </c>
      <c r="D94" s="401" t="s">
        <v>597</v>
      </c>
      <c r="E94" s="409" t="s">
        <v>677</v>
      </c>
      <c r="F94" s="410" t="s">
        <v>495</v>
      </c>
      <c r="G94" s="410" t="s">
        <v>599</v>
      </c>
      <c r="H94" s="401" t="s">
        <v>600</v>
      </c>
      <c r="I94" s="403">
        <v>1</v>
      </c>
      <c r="J94" s="403">
        <v>0</v>
      </c>
      <c r="K94" s="404">
        <v>0</v>
      </c>
    </row>
    <row r="95" spans="1:11" ht="75.75" customHeight="1">
      <c r="A95" s="400" t="s">
        <v>678</v>
      </c>
      <c r="B95" s="400" t="s">
        <v>679</v>
      </c>
      <c r="C95" s="401" t="s">
        <v>460</v>
      </c>
      <c r="D95" s="401" t="s">
        <v>597</v>
      </c>
      <c r="E95" s="409" t="s">
        <v>680</v>
      </c>
      <c r="F95" s="410" t="s">
        <v>495</v>
      </c>
      <c r="G95" s="410" t="s">
        <v>599</v>
      </c>
      <c r="H95" s="401" t="s">
        <v>600</v>
      </c>
      <c r="I95" s="401">
        <v>30</v>
      </c>
      <c r="J95" s="401">
        <v>0</v>
      </c>
      <c r="K95" s="406">
        <v>0</v>
      </c>
    </row>
    <row r="96" spans="1:11" ht="74.25" customHeight="1">
      <c r="A96" s="400" t="s">
        <v>681</v>
      </c>
      <c r="B96" s="400" t="s">
        <v>682</v>
      </c>
      <c r="C96" s="401" t="s">
        <v>607</v>
      </c>
      <c r="D96" s="401" t="s">
        <v>608</v>
      </c>
      <c r="E96" s="409" t="s">
        <v>683</v>
      </c>
      <c r="F96" s="410" t="s">
        <v>495</v>
      </c>
      <c r="G96" s="410" t="s">
        <v>599</v>
      </c>
      <c r="H96" s="401" t="s">
        <v>600</v>
      </c>
      <c r="I96" s="401">
        <v>30</v>
      </c>
      <c r="J96" s="401">
        <v>0</v>
      </c>
      <c r="K96" s="406">
        <v>0</v>
      </c>
    </row>
    <row r="97" spans="1:11" ht="125.25" customHeight="1">
      <c r="A97" s="400" t="s">
        <v>684</v>
      </c>
      <c r="B97" s="400" t="s">
        <v>685</v>
      </c>
      <c r="C97" s="406" t="s">
        <v>523</v>
      </c>
      <c r="D97" s="406" t="s">
        <v>608</v>
      </c>
      <c r="E97" s="409" t="s">
        <v>686</v>
      </c>
      <c r="F97" s="410" t="s">
        <v>495</v>
      </c>
      <c r="G97" s="410" t="s">
        <v>599</v>
      </c>
      <c r="H97" s="406" t="s">
        <v>600</v>
      </c>
      <c r="I97" s="406">
        <v>50</v>
      </c>
      <c r="J97" s="406">
        <v>0</v>
      </c>
      <c r="K97" s="406">
        <v>0</v>
      </c>
    </row>
    <row r="98" spans="1:11">
      <c r="A98" s="407"/>
      <c r="B98" s="408"/>
      <c r="C98" s="408"/>
      <c r="D98" s="408"/>
      <c r="E98" s="408"/>
      <c r="F98" s="408"/>
      <c r="G98" s="408"/>
      <c r="H98" s="408"/>
      <c r="I98" s="407"/>
      <c r="J98" s="407"/>
      <c r="K98" s="407"/>
    </row>
    <row r="99" spans="1:11">
      <c r="A99" s="407"/>
      <c r="B99" s="408"/>
      <c r="C99" s="408"/>
      <c r="D99" s="408"/>
      <c r="E99" s="408"/>
      <c r="F99" s="408"/>
      <c r="G99" s="408"/>
      <c r="H99" s="408"/>
      <c r="I99" s="407"/>
      <c r="J99" s="407"/>
      <c r="K99" s="407"/>
    </row>
    <row r="100" spans="1:11" ht="37.5" customHeight="1">
      <c r="A100" s="675" t="s">
        <v>687</v>
      </c>
      <c r="B100" s="676"/>
      <c r="C100" s="676"/>
      <c r="D100" s="676"/>
      <c r="E100" s="676"/>
      <c r="F100" s="676"/>
      <c r="G100" s="676"/>
      <c r="H100" s="676"/>
      <c r="I100" s="676"/>
      <c r="J100" s="676"/>
      <c r="K100" s="677"/>
    </row>
    <row r="101" spans="1:11" ht="27" customHeight="1">
      <c r="A101" s="675" t="s">
        <v>633</v>
      </c>
      <c r="B101" s="676"/>
      <c r="C101" s="676"/>
      <c r="D101" s="676"/>
      <c r="E101" s="676"/>
      <c r="F101" s="676"/>
      <c r="G101" s="676"/>
      <c r="H101" s="676"/>
      <c r="I101" s="676"/>
      <c r="J101" s="676"/>
      <c r="K101" s="677"/>
    </row>
    <row r="102" spans="1:11">
      <c r="A102" s="396"/>
      <c r="B102" s="397"/>
      <c r="C102" s="397"/>
      <c r="D102" s="397"/>
      <c r="E102" s="397"/>
      <c r="F102" s="397"/>
      <c r="G102" s="397"/>
      <c r="H102" s="397"/>
      <c r="I102" s="398"/>
      <c r="J102" s="398"/>
      <c r="K102" s="399"/>
    </row>
    <row r="103" spans="1:11" ht="38.25">
      <c r="A103" s="339" t="s">
        <v>528</v>
      </c>
      <c r="B103" s="339" t="s">
        <v>529</v>
      </c>
      <c r="C103" s="339" t="s">
        <v>530</v>
      </c>
      <c r="D103" s="339" t="s">
        <v>531</v>
      </c>
      <c r="E103" s="339" t="s">
        <v>532</v>
      </c>
      <c r="F103" s="339" t="s">
        <v>533</v>
      </c>
      <c r="G103" s="339" t="s">
        <v>534</v>
      </c>
      <c r="H103" s="339" t="s">
        <v>535</v>
      </c>
      <c r="I103" s="339" t="s">
        <v>536</v>
      </c>
      <c r="J103" s="339" t="s">
        <v>537</v>
      </c>
      <c r="K103" s="339" t="s">
        <v>538</v>
      </c>
    </row>
    <row r="104" spans="1:11" ht="78.75" customHeight="1">
      <c r="A104" s="400" t="s">
        <v>688</v>
      </c>
      <c r="B104" s="400" t="s">
        <v>689</v>
      </c>
      <c r="C104" s="401" t="s">
        <v>452</v>
      </c>
      <c r="D104" s="401" t="s">
        <v>597</v>
      </c>
      <c r="E104" s="409" t="s">
        <v>690</v>
      </c>
      <c r="F104" s="410" t="s">
        <v>495</v>
      </c>
      <c r="G104" s="410" t="s">
        <v>599</v>
      </c>
      <c r="H104" s="401" t="s">
        <v>600</v>
      </c>
      <c r="I104" s="403">
        <v>1</v>
      </c>
      <c r="J104" s="403">
        <v>0</v>
      </c>
      <c r="K104" s="404">
        <v>0</v>
      </c>
    </row>
    <row r="105" spans="1:11" ht="75" customHeight="1">
      <c r="A105" s="400" t="s">
        <v>691</v>
      </c>
      <c r="B105" s="400" t="s">
        <v>692</v>
      </c>
      <c r="C105" s="401" t="s">
        <v>460</v>
      </c>
      <c r="D105" s="401" t="s">
        <v>597</v>
      </c>
      <c r="E105" s="409" t="s">
        <v>693</v>
      </c>
      <c r="F105" s="410" t="s">
        <v>495</v>
      </c>
      <c r="G105" s="410" t="s">
        <v>599</v>
      </c>
      <c r="H105" s="401" t="s">
        <v>600</v>
      </c>
      <c r="I105" s="401">
        <v>20</v>
      </c>
      <c r="J105" s="401">
        <v>0</v>
      </c>
      <c r="K105" s="406">
        <v>0</v>
      </c>
    </row>
    <row r="106" spans="1:11" ht="78.75">
      <c r="A106" s="400" t="s">
        <v>694</v>
      </c>
      <c r="B106" s="400" t="s">
        <v>695</v>
      </c>
      <c r="C106" s="401" t="s">
        <v>607</v>
      </c>
      <c r="D106" s="401" t="s">
        <v>608</v>
      </c>
      <c r="E106" s="409" t="s">
        <v>696</v>
      </c>
      <c r="F106" s="410" t="s">
        <v>495</v>
      </c>
      <c r="G106" s="410" t="s">
        <v>599</v>
      </c>
      <c r="H106" s="401" t="s">
        <v>600</v>
      </c>
      <c r="I106" s="401">
        <v>50</v>
      </c>
      <c r="J106" s="401">
        <v>0</v>
      </c>
      <c r="K106" s="406">
        <v>0</v>
      </c>
    </row>
    <row r="107" spans="1:11" ht="81.75" customHeight="1">
      <c r="A107" s="400" t="s">
        <v>697</v>
      </c>
      <c r="B107" s="400" t="s">
        <v>698</v>
      </c>
      <c r="C107" s="406" t="s">
        <v>523</v>
      </c>
      <c r="D107" s="406" t="s">
        <v>608</v>
      </c>
      <c r="E107" s="409" t="s">
        <v>699</v>
      </c>
      <c r="F107" s="410" t="s">
        <v>495</v>
      </c>
      <c r="G107" s="410" t="s">
        <v>599</v>
      </c>
      <c r="H107" s="406" t="s">
        <v>600</v>
      </c>
      <c r="I107" s="406">
        <v>50</v>
      </c>
      <c r="J107" s="406">
        <v>0</v>
      </c>
      <c r="K107" s="406">
        <v>0</v>
      </c>
    </row>
    <row r="108" spans="1:11" ht="15" customHeight="1">
      <c r="A108" s="407"/>
      <c r="B108" s="408"/>
      <c r="C108" s="408"/>
      <c r="D108" s="408"/>
      <c r="E108" s="408"/>
      <c r="F108" s="408"/>
      <c r="G108" s="408"/>
      <c r="H108" s="408"/>
      <c r="I108" s="407"/>
      <c r="J108" s="407"/>
      <c r="K108" s="407"/>
    </row>
    <row r="109" spans="1:11" ht="29.25" customHeight="1">
      <c r="A109" s="675" t="s">
        <v>700</v>
      </c>
      <c r="B109" s="676"/>
      <c r="C109" s="676"/>
      <c r="D109" s="676"/>
      <c r="E109" s="676"/>
      <c r="F109" s="676"/>
      <c r="G109" s="676"/>
      <c r="H109" s="676"/>
      <c r="I109" s="676"/>
      <c r="J109" s="676"/>
      <c r="K109" s="677"/>
    </row>
    <row r="110" spans="1:11" ht="29.25" customHeight="1">
      <c r="A110" s="675" t="s">
        <v>633</v>
      </c>
      <c r="B110" s="676"/>
      <c r="C110" s="676"/>
      <c r="D110" s="676"/>
      <c r="E110" s="676"/>
      <c r="F110" s="676"/>
      <c r="G110" s="676"/>
      <c r="H110" s="676"/>
      <c r="I110" s="676"/>
      <c r="J110" s="676"/>
      <c r="K110" s="677"/>
    </row>
    <row r="111" spans="1:11">
      <c r="A111" s="396"/>
      <c r="B111" s="397"/>
      <c r="C111" s="397"/>
      <c r="D111" s="397"/>
      <c r="E111" s="397"/>
      <c r="F111" s="397"/>
      <c r="G111" s="397"/>
      <c r="H111" s="397"/>
      <c r="I111" s="398"/>
      <c r="J111" s="398"/>
      <c r="K111" s="399"/>
    </row>
    <row r="112" spans="1:11" ht="38.25">
      <c r="A112" s="339" t="s">
        <v>528</v>
      </c>
      <c r="B112" s="339" t="s">
        <v>529</v>
      </c>
      <c r="C112" s="339" t="s">
        <v>530</v>
      </c>
      <c r="D112" s="339" t="s">
        <v>531</v>
      </c>
      <c r="E112" s="339" t="s">
        <v>532</v>
      </c>
      <c r="F112" s="339" t="s">
        <v>533</v>
      </c>
      <c r="G112" s="339" t="s">
        <v>534</v>
      </c>
      <c r="H112" s="339" t="s">
        <v>535</v>
      </c>
      <c r="I112" s="339" t="s">
        <v>536</v>
      </c>
      <c r="J112" s="339" t="s">
        <v>537</v>
      </c>
      <c r="K112" s="339" t="s">
        <v>538</v>
      </c>
    </row>
    <row r="113" spans="1:11" ht="67.5">
      <c r="A113" s="415" t="s">
        <v>701</v>
      </c>
      <c r="B113" s="415" t="s">
        <v>702</v>
      </c>
      <c r="C113" s="401" t="s">
        <v>452</v>
      </c>
      <c r="D113" s="401" t="s">
        <v>597</v>
      </c>
      <c r="E113" s="410" t="s">
        <v>703</v>
      </c>
      <c r="F113" s="401" t="s">
        <v>495</v>
      </c>
      <c r="G113" s="410" t="s">
        <v>599</v>
      </c>
      <c r="H113" s="401" t="s">
        <v>233</v>
      </c>
      <c r="I113" s="403">
        <v>0</v>
      </c>
      <c r="J113" s="403">
        <v>0</v>
      </c>
      <c r="K113" s="404">
        <v>0</v>
      </c>
    </row>
    <row r="114" spans="1:11" ht="63" customHeight="1">
      <c r="A114" s="415" t="s">
        <v>691</v>
      </c>
      <c r="B114" s="415" t="s">
        <v>704</v>
      </c>
      <c r="C114" s="401" t="s">
        <v>460</v>
      </c>
      <c r="D114" s="410" t="s">
        <v>597</v>
      </c>
      <c r="E114" s="410" t="s">
        <v>705</v>
      </c>
      <c r="F114" s="410" t="s">
        <v>495</v>
      </c>
      <c r="G114" s="410" t="s">
        <v>599</v>
      </c>
      <c r="H114" s="410" t="s">
        <v>233</v>
      </c>
      <c r="I114" s="410">
        <v>0</v>
      </c>
      <c r="J114" s="401">
        <v>0</v>
      </c>
      <c r="K114" s="406">
        <v>0</v>
      </c>
    </row>
    <row r="115" spans="1:11" ht="69" customHeight="1">
      <c r="A115" s="416" t="s">
        <v>706</v>
      </c>
      <c r="B115" s="417" t="s">
        <v>707</v>
      </c>
      <c r="C115" s="401" t="s">
        <v>607</v>
      </c>
      <c r="D115" s="401" t="s">
        <v>608</v>
      </c>
      <c r="E115" s="401" t="s">
        <v>708</v>
      </c>
      <c r="F115" s="401" t="s">
        <v>495</v>
      </c>
      <c r="G115" s="401" t="s">
        <v>599</v>
      </c>
      <c r="H115" s="401" t="s">
        <v>233</v>
      </c>
      <c r="I115" s="401">
        <v>0</v>
      </c>
      <c r="J115" s="401">
        <v>0</v>
      </c>
      <c r="K115" s="406">
        <v>0</v>
      </c>
    </row>
    <row r="116" spans="1:11" ht="80.25" customHeight="1">
      <c r="A116" s="418" t="s">
        <v>709</v>
      </c>
      <c r="B116" s="419" t="s">
        <v>698</v>
      </c>
      <c r="C116" s="406" t="s">
        <v>523</v>
      </c>
      <c r="D116" s="406" t="s">
        <v>608</v>
      </c>
      <c r="E116" s="410" t="s">
        <v>710</v>
      </c>
      <c r="F116" s="401" t="s">
        <v>495</v>
      </c>
      <c r="G116" s="401" t="s">
        <v>599</v>
      </c>
      <c r="H116" s="401" t="s">
        <v>233</v>
      </c>
      <c r="I116" s="401">
        <v>0</v>
      </c>
      <c r="J116" s="401">
        <v>0</v>
      </c>
      <c r="K116" s="406">
        <v>0</v>
      </c>
    </row>
    <row r="117" spans="1:11">
      <c r="A117" s="407"/>
      <c r="B117" s="408"/>
      <c r="C117" s="408"/>
      <c r="D117" s="408"/>
      <c r="E117" s="408"/>
      <c r="F117" s="408"/>
      <c r="G117" s="408"/>
      <c r="H117" s="408"/>
      <c r="I117" s="407"/>
      <c r="J117" s="407"/>
      <c r="K117" s="407"/>
    </row>
    <row r="118" spans="1:11" ht="31.5" customHeight="1">
      <c r="A118" s="675" t="s">
        <v>711</v>
      </c>
      <c r="B118" s="676"/>
      <c r="C118" s="676"/>
      <c r="D118" s="676"/>
      <c r="E118" s="676"/>
      <c r="F118" s="676"/>
      <c r="G118" s="676"/>
      <c r="H118" s="676"/>
      <c r="I118" s="676"/>
      <c r="J118" s="676"/>
      <c r="K118" s="677"/>
    </row>
    <row r="119" spans="1:11" ht="31.5" customHeight="1">
      <c r="A119" s="675" t="s">
        <v>633</v>
      </c>
      <c r="B119" s="676"/>
      <c r="C119" s="676"/>
      <c r="D119" s="676"/>
      <c r="E119" s="676"/>
      <c r="F119" s="676"/>
      <c r="G119" s="676"/>
      <c r="H119" s="676"/>
      <c r="I119" s="676"/>
      <c r="J119" s="676"/>
      <c r="K119" s="677"/>
    </row>
    <row r="120" spans="1:11">
      <c r="A120" s="396"/>
      <c r="B120" s="397"/>
      <c r="C120" s="397"/>
      <c r="D120" s="397"/>
      <c r="E120" s="397"/>
      <c r="F120" s="397"/>
      <c r="G120" s="397"/>
      <c r="H120" s="397"/>
      <c r="I120" s="398"/>
      <c r="J120" s="398"/>
      <c r="K120" s="399"/>
    </row>
    <row r="121" spans="1:11" ht="38.25">
      <c r="A121" s="339" t="s">
        <v>528</v>
      </c>
      <c r="B121" s="339" t="s">
        <v>529</v>
      </c>
      <c r="C121" s="339" t="s">
        <v>530</v>
      </c>
      <c r="D121" s="339" t="s">
        <v>531</v>
      </c>
      <c r="E121" s="339" t="s">
        <v>532</v>
      </c>
      <c r="F121" s="339" t="s">
        <v>533</v>
      </c>
      <c r="G121" s="339" t="s">
        <v>534</v>
      </c>
      <c r="H121" s="339" t="s">
        <v>535</v>
      </c>
      <c r="I121" s="339" t="s">
        <v>536</v>
      </c>
      <c r="J121" s="339" t="s">
        <v>537</v>
      </c>
      <c r="K121" s="339" t="s">
        <v>538</v>
      </c>
    </row>
    <row r="122" spans="1:11" ht="57" customHeight="1">
      <c r="A122" s="400" t="s">
        <v>648</v>
      </c>
      <c r="B122" s="400" t="s">
        <v>712</v>
      </c>
      <c r="C122" s="401" t="s">
        <v>452</v>
      </c>
      <c r="D122" s="401" t="s">
        <v>597</v>
      </c>
      <c r="E122" s="409" t="s">
        <v>650</v>
      </c>
      <c r="F122" s="409" t="s">
        <v>495</v>
      </c>
      <c r="G122" s="410" t="s">
        <v>599</v>
      </c>
      <c r="H122" s="401" t="s">
        <v>600</v>
      </c>
      <c r="I122" s="403">
        <v>0.2</v>
      </c>
      <c r="J122" s="403">
        <v>0</v>
      </c>
      <c r="K122" s="404">
        <v>0</v>
      </c>
    </row>
    <row r="123" spans="1:11" ht="58.5" customHeight="1">
      <c r="A123" s="400" t="s">
        <v>691</v>
      </c>
      <c r="B123" s="400" t="s">
        <v>713</v>
      </c>
      <c r="C123" s="401" t="s">
        <v>460</v>
      </c>
      <c r="D123" s="401" t="s">
        <v>597</v>
      </c>
      <c r="E123" s="409" t="s">
        <v>693</v>
      </c>
      <c r="F123" s="410" t="s">
        <v>495</v>
      </c>
      <c r="G123" s="410" t="s">
        <v>599</v>
      </c>
      <c r="H123" s="401" t="s">
        <v>600</v>
      </c>
      <c r="I123" s="401">
        <v>20</v>
      </c>
      <c r="J123" s="401">
        <v>0</v>
      </c>
      <c r="K123" s="406">
        <v>0</v>
      </c>
    </row>
    <row r="124" spans="1:11" ht="67.5" customHeight="1">
      <c r="A124" s="400" t="s">
        <v>694</v>
      </c>
      <c r="B124" s="400" t="s">
        <v>714</v>
      </c>
      <c r="C124" s="401" t="s">
        <v>607</v>
      </c>
      <c r="D124" s="401" t="s">
        <v>608</v>
      </c>
      <c r="E124" s="409" t="s">
        <v>696</v>
      </c>
      <c r="F124" s="410" t="s">
        <v>495</v>
      </c>
      <c r="G124" s="410" t="s">
        <v>599</v>
      </c>
      <c r="H124" s="401" t="s">
        <v>600</v>
      </c>
      <c r="I124" s="401">
        <v>50</v>
      </c>
      <c r="J124" s="401">
        <v>0</v>
      </c>
      <c r="K124" s="406">
        <v>0</v>
      </c>
    </row>
    <row r="125" spans="1:11" ht="81" customHeight="1">
      <c r="A125" s="400" t="s">
        <v>697</v>
      </c>
      <c r="B125" s="400" t="s">
        <v>715</v>
      </c>
      <c r="C125" s="406" t="s">
        <v>523</v>
      </c>
      <c r="D125" s="406" t="s">
        <v>608</v>
      </c>
      <c r="E125" s="409" t="s">
        <v>699</v>
      </c>
      <c r="F125" s="406" t="s">
        <v>495</v>
      </c>
      <c r="G125" s="406" t="s">
        <v>599</v>
      </c>
      <c r="H125" s="406" t="s">
        <v>600</v>
      </c>
      <c r="I125" s="406">
        <v>0</v>
      </c>
      <c r="J125" s="406">
        <v>0</v>
      </c>
      <c r="K125" s="406">
        <v>0</v>
      </c>
    </row>
    <row r="126" spans="1:11">
      <c r="A126" s="407"/>
      <c r="B126" s="408"/>
      <c r="C126" s="408"/>
      <c r="D126" s="408"/>
      <c r="E126" s="408"/>
      <c r="F126" s="408"/>
      <c r="G126" s="408"/>
      <c r="H126" s="408"/>
      <c r="I126" s="407"/>
      <c r="J126" s="407"/>
      <c r="K126" s="407"/>
    </row>
    <row r="127" spans="1:11" ht="27.75" customHeight="1">
      <c r="A127" s="675" t="s">
        <v>716</v>
      </c>
      <c r="B127" s="676"/>
      <c r="C127" s="676"/>
      <c r="D127" s="676"/>
      <c r="E127" s="676"/>
      <c r="F127" s="676"/>
      <c r="G127" s="676"/>
      <c r="H127" s="676"/>
      <c r="I127" s="676"/>
      <c r="J127" s="676"/>
      <c r="K127" s="677"/>
    </row>
    <row r="128" spans="1:11" ht="27.75" customHeight="1">
      <c r="A128" s="675" t="s">
        <v>633</v>
      </c>
      <c r="B128" s="676"/>
      <c r="C128" s="676"/>
      <c r="D128" s="676"/>
      <c r="E128" s="676"/>
      <c r="F128" s="676"/>
      <c r="G128" s="676"/>
      <c r="H128" s="676"/>
      <c r="I128" s="676"/>
      <c r="J128" s="676"/>
      <c r="K128" s="677"/>
    </row>
    <row r="129" spans="1:11">
      <c r="A129" s="396"/>
      <c r="B129" s="397"/>
      <c r="C129" s="397"/>
      <c r="D129" s="397"/>
      <c r="E129" s="397"/>
      <c r="F129" s="397"/>
      <c r="G129" s="397"/>
      <c r="H129" s="397"/>
      <c r="I129" s="398"/>
      <c r="J129" s="398"/>
      <c r="K129" s="399"/>
    </row>
    <row r="130" spans="1:11" ht="38.25">
      <c r="A130" s="339" t="s">
        <v>528</v>
      </c>
      <c r="B130" s="339" t="s">
        <v>529</v>
      </c>
      <c r="C130" s="339" t="s">
        <v>530</v>
      </c>
      <c r="D130" s="339" t="s">
        <v>531</v>
      </c>
      <c r="E130" s="339" t="s">
        <v>532</v>
      </c>
      <c r="F130" s="339" t="s">
        <v>533</v>
      </c>
      <c r="G130" s="339" t="s">
        <v>534</v>
      </c>
      <c r="H130" s="339" t="s">
        <v>535</v>
      </c>
      <c r="I130" s="339" t="s">
        <v>536</v>
      </c>
      <c r="J130" s="339" t="s">
        <v>537</v>
      </c>
      <c r="K130" s="339" t="s">
        <v>538</v>
      </c>
    </row>
    <row r="131" spans="1:11" ht="81.75" customHeight="1">
      <c r="A131" s="415" t="s">
        <v>717</v>
      </c>
      <c r="B131" s="415" t="s">
        <v>718</v>
      </c>
      <c r="C131" s="401" t="s">
        <v>452</v>
      </c>
      <c r="D131" s="401" t="s">
        <v>597</v>
      </c>
      <c r="E131" s="410" t="s">
        <v>719</v>
      </c>
      <c r="F131" s="410" t="s">
        <v>495</v>
      </c>
      <c r="G131" s="410" t="s">
        <v>599</v>
      </c>
      <c r="H131" s="401" t="s">
        <v>293</v>
      </c>
      <c r="I131" s="420">
        <v>28000</v>
      </c>
      <c r="J131" s="420">
        <v>0</v>
      </c>
      <c r="K131" s="404">
        <v>0</v>
      </c>
    </row>
    <row r="132" spans="1:11" ht="33.75">
      <c r="A132" s="415" t="s">
        <v>720</v>
      </c>
      <c r="B132" s="415" t="s">
        <v>721</v>
      </c>
      <c r="C132" s="401" t="s">
        <v>460</v>
      </c>
      <c r="D132" s="410" t="s">
        <v>597</v>
      </c>
      <c r="E132" s="410" t="s">
        <v>722</v>
      </c>
      <c r="F132" s="410" t="s">
        <v>620</v>
      </c>
      <c r="G132" s="410" t="s">
        <v>599</v>
      </c>
      <c r="H132" s="401" t="s">
        <v>293</v>
      </c>
      <c r="I132" s="403">
        <v>0</v>
      </c>
      <c r="J132" s="403">
        <v>0</v>
      </c>
      <c r="K132" s="404">
        <v>0</v>
      </c>
    </row>
    <row r="133" spans="1:11" ht="80.25" customHeight="1">
      <c r="A133" s="343" t="s">
        <v>691</v>
      </c>
      <c r="B133" s="417" t="s">
        <v>723</v>
      </c>
      <c r="C133" s="401" t="s">
        <v>607</v>
      </c>
      <c r="D133" s="401" t="s">
        <v>608</v>
      </c>
      <c r="E133" s="409" t="s">
        <v>696</v>
      </c>
      <c r="F133" s="410" t="s">
        <v>495</v>
      </c>
      <c r="G133" s="410" t="s">
        <v>599</v>
      </c>
      <c r="H133" s="401" t="s">
        <v>600</v>
      </c>
      <c r="I133" s="401">
        <v>50</v>
      </c>
      <c r="J133" s="401">
        <v>0</v>
      </c>
      <c r="K133" s="406">
        <v>0</v>
      </c>
    </row>
    <row r="134" spans="1:11" ht="77.25" customHeight="1">
      <c r="A134" s="400" t="s">
        <v>697</v>
      </c>
      <c r="B134" s="400" t="s">
        <v>715</v>
      </c>
      <c r="C134" s="406" t="s">
        <v>523</v>
      </c>
      <c r="D134" s="406" t="s">
        <v>608</v>
      </c>
      <c r="E134" s="409" t="s">
        <v>699</v>
      </c>
      <c r="F134" s="406" t="s">
        <v>495</v>
      </c>
      <c r="G134" s="406" t="s">
        <v>599</v>
      </c>
      <c r="H134" s="406" t="s">
        <v>600</v>
      </c>
      <c r="I134" s="406">
        <v>0</v>
      </c>
      <c r="J134" s="406">
        <v>0</v>
      </c>
      <c r="K134" s="406">
        <v>0</v>
      </c>
    </row>
    <row r="135" spans="1:11" ht="21" customHeight="1">
      <c r="A135" s="395"/>
      <c r="B135" s="394"/>
      <c r="C135" s="394"/>
      <c r="D135" s="394"/>
      <c r="E135" s="394"/>
      <c r="F135" s="394"/>
      <c r="G135" s="394"/>
      <c r="H135" s="394"/>
      <c r="I135" s="395"/>
      <c r="J135" s="395"/>
      <c r="K135" s="395"/>
    </row>
    <row r="136" spans="1:11" ht="28.5" customHeight="1">
      <c r="A136" s="675" t="s">
        <v>907</v>
      </c>
      <c r="B136" s="676"/>
      <c r="C136" s="676"/>
      <c r="D136" s="676"/>
      <c r="E136" s="676"/>
      <c r="F136" s="676"/>
      <c r="G136" s="676"/>
      <c r="H136" s="676"/>
      <c r="I136" s="676"/>
      <c r="J136" s="676"/>
      <c r="K136" s="677"/>
    </row>
    <row r="137" spans="1:11" ht="21" customHeight="1">
      <c r="A137" s="675" t="s">
        <v>633</v>
      </c>
      <c r="B137" s="676"/>
      <c r="C137" s="676"/>
      <c r="D137" s="676"/>
      <c r="E137" s="676"/>
      <c r="F137" s="676"/>
      <c r="G137" s="676"/>
      <c r="H137" s="676"/>
      <c r="I137" s="676"/>
      <c r="J137" s="676"/>
      <c r="K137" s="677"/>
    </row>
    <row r="138" spans="1:11">
      <c r="A138" s="396"/>
      <c r="B138" s="397"/>
      <c r="C138" s="397"/>
      <c r="D138" s="397"/>
      <c r="E138" s="397"/>
      <c r="F138" s="397"/>
      <c r="G138" s="397"/>
      <c r="H138" s="397"/>
      <c r="I138" s="398"/>
      <c r="J138" s="398"/>
      <c r="K138" s="399"/>
    </row>
    <row r="139" spans="1:11" ht="38.25">
      <c r="A139" s="339" t="s">
        <v>528</v>
      </c>
      <c r="B139" s="339" t="s">
        <v>529</v>
      </c>
      <c r="C139" s="339" t="s">
        <v>530</v>
      </c>
      <c r="D139" s="339" t="s">
        <v>531</v>
      </c>
      <c r="E139" s="339" t="s">
        <v>532</v>
      </c>
      <c r="F139" s="339" t="s">
        <v>533</v>
      </c>
      <c r="G139" s="339" t="s">
        <v>534</v>
      </c>
      <c r="H139" s="339" t="s">
        <v>535</v>
      </c>
      <c r="I139" s="339" t="s">
        <v>536</v>
      </c>
      <c r="J139" s="339" t="s">
        <v>537</v>
      </c>
      <c r="K139" s="339" t="s">
        <v>538</v>
      </c>
    </row>
    <row r="140" spans="1:11" ht="111" customHeight="1">
      <c r="A140" s="415" t="s">
        <v>724</v>
      </c>
      <c r="B140" s="415" t="s">
        <v>725</v>
      </c>
      <c r="C140" s="401" t="s">
        <v>452</v>
      </c>
      <c r="D140" s="401" t="s">
        <v>597</v>
      </c>
      <c r="E140" s="410" t="s">
        <v>726</v>
      </c>
      <c r="F140" s="410" t="s">
        <v>495</v>
      </c>
      <c r="G140" s="410" t="s">
        <v>727</v>
      </c>
      <c r="H140" s="401" t="s">
        <v>728</v>
      </c>
      <c r="I140" s="403">
        <v>0.16339999999999999</v>
      </c>
      <c r="J140" s="403">
        <v>0.16339999999999999</v>
      </c>
      <c r="K140" s="404">
        <v>0.16339999999999999</v>
      </c>
    </row>
    <row r="141" spans="1:11" ht="97.5" customHeight="1">
      <c r="A141" s="415" t="s">
        <v>729</v>
      </c>
      <c r="B141" s="415" t="s">
        <v>730</v>
      </c>
      <c r="C141" s="410" t="s">
        <v>460</v>
      </c>
      <c r="D141" s="410" t="s">
        <v>597</v>
      </c>
      <c r="E141" s="410" t="s">
        <v>731</v>
      </c>
      <c r="F141" s="410" t="s">
        <v>495</v>
      </c>
      <c r="G141" s="410" t="s">
        <v>599</v>
      </c>
      <c r="H141" s="410" t="s">
        <v>732</v>
      </c>
      <c r="I141" s="410">
        <v>40</v>
      </c>
      <c r="J141" s="401">
        <v>0</v>
      </c>
      <c r="K141" s="406">
        <v>0</v>
      </c>
    </row>
    <row r="142" spans="1:11" ht="111.75" customHeight="1">
      <c r="A142" s="415" t="s">
        <v>733</v>
      </c>
      <c r="B142" s="415" t="s">
        <v>734</v>
      </c>
      <c r="C142" s="410" t="s">
        <v>607</v>
      </c>
      <c r="D142" s="410" t="s">
        <v>608</v>
      </c>
      <c r="E142" s="410" t="s">
        <v>735</v>
      </c>
      <c r="F142" s="410" t="s">
        <v>495</v>
      </c>
      <c r="G142" s="410" t="s">
        <v>599</v>
      </c>
      <c r="H142" s="410" t="s">
        <v>736</v>
      </c>
      <c r="I142" s="410" t="s">
        <v>737</v>
      </c>
      <c r="J142" s="410">
        <v>0</v>
      </c>
      <c r="K142" s="410">
        <v>0</v>
      </c>
    </row>
    <row r="143" spans="1:11" ht="59.25" customHeight="1">
      <c r="A143" s="415" t="s">
        <v>738</v>
      </c>
      <c r="B143" s="415" t="s">
        <v>739</v>
      </c>
      <c r="C143" s="410" t="s">
        <v>523</v>
      </c>
      <c r="D143" s="410" t="s">
        <v>608</v>
      </c>
      <c r="E143" s="410" t="s">
        <v>740</v>
      </c>
      <c r="F143" s="410" t="s">
        <v>495</v>
      </c>
      <c r="G143" s="410" t="s">
        <v>599</v>
      </c>
      <c r="H143" s="410" t="s">
        <v>600</v>
      </c>
      <c r="I143" s="410" t="s">
        <v>741</v>
      </c>
      <c r="J143" s="410" t="s">
        <v>741</v>
      </c>
      <c r="K143" s="410" t="s">
        <v>742</v>
      </c>
    </row>
    <row r="144" spans="1:11" ht="24" customHeight="1">
      <c r="A144" s="421"/>
      <c r="B144" s="408"/>
      <c r="C144" s="408"/>
      <c r="D144" s="408"/>
      <c r="E144" s="408"/>
      <c r="F144" s="408"/>
      <c r="G144" s="408"/>
      <c r="H144" s="408"/>
      <c r="I144" s="407"/>
      <c r="J144" s="407"/>
      <c r="K144" s="407"/>
    </row>
    <row r="145" spans="1:11" ht="38.25" customHeight="1">
      <c r="A145" s="675" t="s">
        <v>743</v>
      </c>
      <c r="B145" s="676"/>
      <c r="C145" s="676"/>
      <c r="D145" s="676"/>
      <c r="E145" s="676"/>
      <c r="F145" s="676"/>
      <c r="G145" s="676"/>
      <c r="H145" s="676"/>
      <c r="I145" s="676"/>
      <c r="J145" s="676"/>
      <c r="K145" s="677"/>
    </row>
    <row r="146" spans="1:11" ht="21.75" customHeight="1">
      <c r="A146" s="675" t="s">
        <v>633</v>
      </c>
      <c r="B146" s="676"/>
      <c r="C146" s="676"/>
      <c r="D146" s="676"/>
      <c r="E146" s="676"/>
      <c r="F146" s="676"/>
      <c r="G146" s="676"/>
      <c r="H146" s="676"/>
      <c r="I146" s="676"/>
      <c r="J146" s="676"/>
      <c r="K146" s="677"/>
    </row>
    <row r="147" spans="1:11">
      <c r="A147" s="396"/>
      <c r="B147" s="397"/>
      <c r="C147" s="397"/>
      <c r="D147" s="397"/>
      <c r="E147" s="397"/>
      <c r="F147" s="397"/>
      <c r="G147" s="397"/>
      <c r="H147" s="397"/>
      <c r="I147" s="398"/>
      <c r="J147" s="398"/>
      <c r="K147" s="399"/>
    </row>
    <row r="148" spans="1:11" ht="38.25">
      <c r="A148" s="339" t="s">
        <v>528</v>
      </c>
      <c r="B148" s="339" t="s">
        <v>529</v>
      </c>
      <c r="C148" s="339" t="s">
        <v>530</v>
      </c>
      <c r="D148" s="339" t="s">
        <v>531</v>
      </c>
      <c r="E148" s="339" t="s">
        <v>532</v>
      </c>
      <c r="F148" s="339" t="s">
        <v>533</v>
      </c>
      <c r="G148" s="339" t="s">
        <v>534</v>
      </c>
      <c r="H148" s="339" t="s">
        <v>535</v>
      </c>
      <c r="I148" s="339" t="s">
        <v>536</v>
      </c>
      <c r="J148" s="339" t="s">
        <v>537</v>
      </c>
      <c r="K148" s="339" t="s">
        <v>538</v>
      </c>
    </row>
    <row r="149" spans="1:11" ht="62.25" customHeight="1">
      <c r="A149" s="485" t="s">
        <v>744</v>
      </c>
      <c r="B149" s="402" t="s">
        <v>745</v>
      </c>
      <c r="C149" s="406" t="s">
        <v>452</v>
      </c>
      <c r="D149" s="406" t="s">
        <v>597</v>
      </c>
      <c r="E149" s="402" t="s">
        <v>746</v>
      </c>
      <c r="F149" s="402" t="s">
        <v>620</v>
      </c>
      <c r="G149" s="410" t="s">
        <v>599</v>
      </c>
      <c r="H149" s="406" t="s">
        <v>216</v>
      </c>
      <c r="I149" s="422">
        <v>329</v>
      </c>
      <c r="J149" s="403">
        <v>0</v>
      </c>
      <c r="K149" s="404">
        <v>0</v>
      </c>
    </row>
    <row r="150" spans="1:11" ht="62.25" customHeight="1">
      <c r="A150" s="485" t="s">
        <v>747</v>
      </c>
      <c r="B150" s="402" t="s">
        <v>748</v>
      </c>
      <c r="C150" s="406" t="s">
        <v>460</v>
      </c>
      <c r="D150" s="406" t="s">
        <v>597</v>
      </c>
      <c r="E150" s="402" t="s">
        <v>749</v>
      </c>
      <c r="F150" s="402" t="s">
        <v>620</v>
      </c>
      <c r="G150" s="410" t="s">
        <v>599</v>
      </c>
      <c r="H150" s="406" t="s">
        <v>216</v>
      </c>
      <c r="I150" s="422">
        <v>329</v>
      </c>
      <c r="J150" s="401">
        <v>0</v>
      </c>
      <c r="K150" s="406">
        <v>0</v>
      </c>
    </row>
    <row r="151" spans="1:11" ht="62.25" customHeight="1">
      <c r="A151" s="485" t="s">
        <v>750</v>
      </c>
      <c r="B151" s="402" t="s">
        <v>751</v>
      </c>
      <c r="C151" s="406" t="s">
        <v>607</v>
      </c>
      <c r="D151" s="406" t="s">
        <v>608</v>
      </c>
      <c r="E151" s="402" t="s">
        <v>752</v>
      </c>
      <c r="F151" s="402" t="s">
        <v>620</v>
      </c>
      <c r="G151" s="410" t="s">
        <v>599</v>
      </c>
      <c r="H151" s="406" t="s">
        <v>216</v>
      </c>
      <c r="I151" s="423">
        <v>1</v>
      </c>
      <c r="J151" s="401">
        <v>0</v>
      </c>
      <c r="K151" s="406">
        <v>0</v>
      </c>
    </row>
    <row r="152" spans="1:11" ht="62.25" customHeight="1">
      <c r="A152" s="485" t="s">
        <v>753</v>
      </c>
      <c r="B152" s="402" t="s">
        <v>754</v>
      </c>
      <c r="C152" s="406" t="s">
        <v>523</v>
      </c>
      <c r="D152" s="406" t="s">
        <v>608</v>
      </c>
      <c r="E152" s="402" t="s">
        <v>755</v>
      </c>
      <c r="F152" s="402" t="s">
        <v>620</v>
      </c>
      <c r="G152" s="410" t="s">
        <v>599</v>
      </c>
      <c r="H152" s="406" t="s">
        <v>216</v>
      </c>
      <c r="I152" s="422">
        <v>329</v>
      </c>
      <c r="J152" s="406">
        <v>0</v>
      </c>
      <c r="K152" s="406">
        <v>0</v>
      </c>
    </row>
    <row r="154" spans="1:11" ht="27" customHeight="1">
      <c r="A154" s="675" t="s">
        <v>786</v>
      </c>
      <c r="B154" s="676"/>
      <c r="C154" s="676"/>
      <c r="D154" s="676"/>
      <c r="E154" s="676"/>
      <c r="F154" s="676"/>
      <c r="G154" s="676"/>
      <c r="H154" s="676"/>
      <c r="I154" s="676"/>
      <c r="J154" s="676"/>
      <c r="K154" s="677"/>
    </row>
    <row r="155" spans="1:11" ht="16.5" customHeight="1">
      <c r="A155" s="675" t="s">
        <v>633</v>
      </c>
      <c r="B155" s="676"/>
      <c r="C155" s="676"/>
      <c r="D155" s="676"/>
      <c r="E155" s="676"/>
      <c r="F155" s="676"/>
      <c r="G155" s="676"/>
      <c r="H155" s="676"/>
      <c r="I155" s="676"/>
      <c r="J155" s="676"/>
      <c r="K155" s="677"/>
    </row>
    <row r="156" spans="1:11" ht="16.5" customHeight="1">
      <c r="A156" s="396"/>
      <c r="B156" s="397"/>
      <c r="C156" s="397"/>
      <c r="D156" s="397"/>
      <c r="E156" s="397"/>
      <c r="F156" s="397"/>
      <c r="G156" s="397"/>
      <c r="H156" s="397"/>
      <c r="I156" s="398"/>
      <c r="J156" s="398"/>
      <c r="K156" s="399"/>
    </row>
    <row r="157" spans="1:11" ht="25.5">
      <c r="A157" s="339" t="s">
        <v>193</v>
      </c>
      <c r="B157" s="339" t="s">
        <v>194</v>
      </c>
      <c r="C157" s="339" t="s">
        <v>195</v>
      </c>
      <c r="D157" s="339" t="s">
        <v>196</v>
      </c>
      <c r="E157" s="339" t="s">
        <v>197</v>
      </c>
      <c r="F157" s="339" t="s">
        <v>198</v>
      </c>
      <c r="G157" s="339" t="s">
        <v>199</v>
      </c>
      <c r="H157" s="339" t="s">
        <v>200</v>
      </c>
      <c r="I157" s="339" t="s">
        <v>201</v>
      </c>
      <c r="J157" s="339" t="s">
        <v>202</v>
      </c>
      <c r="K157" s="339" t="s">
        <v>203</v>
      </c>
    </row>
    <row r="158" spans="1:11">
      <c r="A158" s="340" t="s">
        <v>1</v>
      </c>
      <c r="B158" s="340" t="s">
        <v>2</v>
      </c>
      <c r="C158" s="340" t="s">
        <v>6</v>
      </c>
      <c r="D158" s="340" t="s">
        <v>3</v>
      </c>
      <c r="E158" s="340" t="s">
        <v>4</v>
      </c>
      <c r="F158" s="340" t="s">
        <v>5</v>
      </c>
      <c r="G158" s="340" t="s">
        <v>7</v>
      </c>
      <c r="H158" s="340" t="s">
        <v>8</v>
      </c>
      <c r="I158" s="340" t="s">
        <v>9</v>
      </c>
      <c r="J158" s="340" t="s">
        <v>10</v>
      </c>
      <c r="K158" s="340" t="s">
        <v>11</v>
      </c>
    </row>
    <row r="159" spans="1:11" ht="90.75" customHeight="1">
      <c r="A159" s="461" t="s">
        <v>787</v>
      </c>
      <c r="B159" s="461" t="s">
        <v>788</v>
      </c>
      <c r="C159" s="462" t="s">
        <v>460</v>
      </c>
      <c r="D159" s="343" t="s">
        <v>597</v>
      </c>
      <c r="E159" s="463" t="s">
        <v>789</v>
      </c>
      <c r="F159" s="463" t="s">
        <v>453</v>
      </c>
      <c r="G159" s="463" t="s">
        <v>599</v>
      </c>
      <c r="H159" s="462" t="s">
        <v>600</v>
      </c>
      <c r="I159" s="464">
        <v>100</v>
      </c>
      <c r="J159" s="464">
        <v>100</v>
      </c>
      <c r="K159" s="344">
        <v>100</v>
      </c>
    </row>
    <row r="160" spans="1:11" ht="100.5" customHeight="1">
      <c r="A160" s="461" t="s">
        <v>790</v>
      </c>
      <c r="B160" s="461" t="s">
        <v>791</v>
      </c>
      <c r="C160" s="343" t="s">
        <v>460</v>
      </c>
      <c r="D160" s="343" t="s">
        <v>597</v>
      </c>
      <c r="E160" s="463" t="s">
        <v>792</v>
      </c>
      <c r="F160" s="463" t="s">
        <v>453</v>
      </c>
      <c r="G160" s="463" t="s">
        <v>599</v>
      </c>
      <c r="H160" s="462" t="s">
        <v>600</v>
      </c>
      <c r="I160" s="464">
        <v>100</v>
      </c>
      <c r="J160" s="464">
        <v>100</v>
      </c>
      <c r="K160" s="344">
        <v>100</v>
      </c>
    </row>
    <row r="161" spans="1:11" ht="70.5" customHeight="1">
      <c r="A161" s="461" t="s">
        <v>793</v>
      </c>
      <c r="B161" s="461" t="s">
        <v>794</v>
      </c>
      <c r="C161" s="343" t="s">
        <v>503</v>
      </c>
      <c r="D161" s="343" t="s">
        <v>608</v>
      </c>
      <c r="E161" s="465" t="s">
        <v>795</v>
      </c>
      <c r="F161" s="678" t="s">
        <v>453</v>
      </c>
      <c r="G161" s="463" t="s">
        <v>599</v>
      </c>
      <c r="H161" s="462" t="s">
        <v>301</v>
      </c>
      <c r="I161" s="462">
        <v>6</v>
      </c>
      <c r="J161" s="462">
        <v>3</v>
      </c>
      <c r="K161" s="344">
        <v>6</v>
      </c>
    </row>
    <row r="162" spans="1:11" ht="72.75" customHeight="1">
      <c r="A162" s="461" t="s">
        <v>796</v>
      </c>
      <c r="B162" s="461" t="s">
        <v>797</v>
      </c>
      <c r="C162" s="343" t="s">
        <v>503</v>
      </c>
      <c r="D162" s="343" t="s">
        <v>608</v>
      </c>
      <c r="E162" s="465" t="s">
        <v>798</v>
      </c>
      <c r="F162" s="678"/>
      <c r="G162" s="463" t="s">
        <v>599</v>
      </c>
      <c r="H162" s="462" t="s">
        <v>301</v>
      </c>
      <c r="I162" s="464">
        <v>581.1</v>
      </c>
      <c r="J162" s="462">
        <v>500</v>
      </c>
      <c r="K162" s="344">
        <v>193</v>
      </c>
    </row>
    <row r="163" spans="1:11" ht="57" customHeight="1">
      <c r="A163" s="461" t="s">
        <v>799</v>
      </c>
      <c r="B163" s="461" t="s">
        <v>800</v>
      </c>
      <c r="C163" s="343" t="s">
        <v>801</v>
      </c>
      <c r="D163" s="343" t="s">
        <v>608</v>
      </c>
      <c r="E163" s="463" t="s">
        <v>802</v>
      </c>
      <c r="F163" s="463" t="s">
        <v>453</v>
      </c>
      <c r="G163" s="463" t="s">
        <v>599</v>
      </c>
      <c r="H163" s="462" t="s">
        <v>600</v>
      </c>
      <c r="I163" s="401">
        <v>100</v>
      </c>
      <c r="J163" s="401">
        <v>100</v>
      </c>
      <c r="K163" s="344">
        <v>100</v>
      </c>
    </row>
    <row r="164" spans="1:11" ht="48.75" customHeight="1">
      <c r="A164" s="461" t="s">
        <v>803</v>
      </c>
      <c r="B164" s="461" t="s">
        <v>804</v>
      </c>
      <c r="C164" s="343" t="s">
        <v>801</v>
      </c>
      <c r="D164" s="343" t="s">
        <v>608</v>
      </c>
      <c r="E164" s="463" t="s">
        <v>805</v>
      </c>
      <c r="F164" s="463" t="s">
        <v>806</v>
      </c>
      <c r="G164" s="463" t="s">
        <v>599</v>
      </c>
      <c r="H164" s="462" t="s">
        <v>600</v>
      </c>
      <c r="I164" s="401">
        <v>100</v>
      </c>
      <c r="J164" s="401">
        <v>100</v>
      </c>
      <c r="K164" s="344">
        <v>100</v>
      </c>
    </row>
    <row r="165" spans="1:11" ht="86.25" customHeight="1">
      <c r="A165" s="461" t="s">
        <v>807</v>
      </c>
      <c r="B165" s="461" t="s">
        <v>808</v>
      </c>
      <c r="C165" s="343" t="s">
        <v>801</v>
      </c>
      <c r="D165" s="343" t="s">
        <v>608</v>
      </c>
      <c r="E165" s="463" t="s">
        <v>809</v>
      </c>
      <c r="F165" s="463" t="s">
        <v>453</v>
      </c>
      <c r="G165" s="463" t="s">
        <v>599</v>
      </c>
      <c r="H165" s="462" t="s">
        <v>600</v>
      </c>
      <c r="I165" s="466">
        <f>1338/42</f>
        <v>31.857142857142858</v>
      </c>
      <c r="J165" s="406">
        <v>30</v>
      </c>
      <c r="K165" s="344">
        <v>31</v>
      </c>
    </row>
    <row r="166" spans="1:11" ht="103.5" customHeight="1">
      <c r="A166" s="461" t="s">
        <v>810</v>
      </c>
      <c r="B166" s="461" t="s">
        <v>811</v>
      </c>
      <c r="C166" s="341" t="s">
        <v>812</v>
      </c>
      <c r="D166" s="341" t="s">
        <v>608</v>
      </c>
      <c r="E166" s="463" t="s">
        <v>813</v>
      </c>
      <c r="F166" s="463" t="s">
        <v>806</v>
      </c>
      <c r="G166" s="467" t="s">
        <v>455</v>
      </c>
      <c r="H166" s="342" t="s">
        <v>814</v>
      </c>
      <c r="I166" s="406">
        <v>2.7</v>
      </c>
      <c r="J166" s="406">
        <v>2.5</v>
      </c>
      <c r="K166" s="344">
        <v>2.6</v>
      </c>
    </row>
    <row r="167" spans="1:11" ht="15">
      <c r="A167" s="421"/>
      <c r="B167"/>
      <c r="C167"/>
      <c r="D167"/>
      <c r="E167"/>
      <c r="F167"/>
      <c r="G167"/>
      <c r="H167"/>
      <c r="I167"/>
      <c r="J167"/>
      <c r="K167"/>
    </row>
    <row r="168" spans="1:11" ht="25.5" customHeight="1">
      <c r="A168" s="675" t="s">
        <v>815</v>
      </c>
      <c r="B168" s="676"/>
      <c r="C168" s="676"/>
      <c r="D168" s="676"/>
      <c r="E168" s="676"/>
      <c r="F168" s="676"/>
      <c r="G168" s="676"/>
      <c r="H168" s="676"/>
      <c r="I168" s="676"/>
      <c r="J168" s="676"/>
      <c r="K168" s="677"/>
    </row>
    <row r="169" spans="1:11">
      <c r="A169" s="675" t="s">
        <v>633</v>
      </c>
      <c r="B169" s="676"/>
      <c r="C169" s="676"/>
      <c r="D169" s="676"/>
      <c r="E169" s="676"/>
      <c r="F169" s="676"/>
      <c r="G169" s="676"/>
      <c r="H169" s="676"/>
      <c r="I169" s="676"/>
      <c r="J169" s="676"/>
      <c r="K169" s="677"/>
    </row>
    <row r="170" spans="1:11" ht="15">
      <c r="A170" s="421"/>
      <c r="B170"/>
      <c r="C170"/>
      <c r="D170"/>
      <c r="E170"/>
      <c r="F170"/>
      <c r="G170"/>
      <c r="H170"/>
      <c r="I170"/>
      <c r="J170"/>
      <c r="K170"/>
    </row>
    <row r="171" spans="1:11" ht="25.5">
      <c r="A171" s="339" t="s">
        <v>193</v>
      </c>
      <c r="B171" s="339" t="s">
        <v>194</v>
      </c>
      <c r="C171" s="339" t="s">
        <v>195</v>
      </c>
      <c r="D171" s="339" t="s">
        <v>196</v>
      </c>
      <c r="E171" s="339" t="s">
        <v>197</v>
      </c>
      <c r="F171" s="339" t="s">
        <v>198</v>
      </c>
      <c r="G171" s="339" t="s">
        <v>199</v>
      </c>
      <c r="H171" s="339" t="s">
        <v>200</v>
      </c>
      <c r="I171" s="339" t="s">
        <v>201</v>
      </c>
      <c r="J171" s="339" t="s">
        <v>202</v>
      </c>
      <c r="K171" s="339" t="s">
        <v>203</v>
      </c>
    </row>
    <row r="172" spans="1:11">
      <c r="A172" s="340" t="s">
        <v>1</v>
      </c>
      <c r="B172" s="340" t="s">
        <v>2</v>
      </c>
      <c r="C172" s="340" t="s">
        <v>6</v>
      </c>
      <c r="D172" s="340" t="s">
        <v>3</v>
      </c>
      <c r="E172" s="340" t="s">
        <v>4</v>
      </c>
      <c r="F172" s="340" t="s">
        <v>5</v>
      </c>
      <c r="G172" s="340" t="s">
        <v>7</v>
      </c>
      <c r="H172" s="340" t="s">
        <v>8</v>
      </c>
      <c r="I172" s="340" t="s">
        <v>9</v>
      </c>
      <c r="J172" s="340" t="s">
        <v>10</v>
      </c>
      <c r="K172" s="340" t="s">
        <v>11</v>
      </c>
    </row>
    <row r="173" spans="1:11" ht="87.75" customHeight="1">
      <c r="A173" s="341" t="s">
        <v>816</v>
      </c>
      <c r="B173" s="463" t="s">
        <v>817</v>
      </c>
      <c r="C173" s="401" t="s">
        <v>460</v>
      </c>
      <c r="D173" s="401" t="s">
        <v>818</v>
      </c>
      <c r="E173" s="463" t="s">
        <v>819</v>
      </c>
      <c r="F173" s="468" t="s">
        <v>820</v>
      </c>
      <c r="G173" s="401" t="s">
        <v>455</v>
      </c>
      <c r="H173" s="401" t="s">
        <v>821</v>
      </c>
      <c r="I173" s="401">
        <v>2.1</v>
      </c>
      <c r="J173" s="401">
        <v>2.5</v>
      </c>
      <c r="K173" s="406">
        <v>3.5</v>
      </c>
    </row>
    <row r="174" spans="1:11" ht="61.5" customHeight="1">
      <c r="A174" s="463" t="s">
        <v>822</v>
      </c>
      <c r="B174" s="463" t="s">
        <v>823</v>
      </c>
      <c r="C174" s="401" t="s">
        <v>503</v>
      </c>
      <c r="D174" s="401" t="s">
        <v>608</v>
      </c>
      <c r="E174" s="463" t="s">
        <v>824</v>
      </c>
      <c r="F174" s="467" t="s">
        <v>495</v>
      </c>
      <c r="G174" s="401" t="s">
        <v>455</v>
      </c>
      <c r="H174" s="401" t="s">
        <v>600</v>
      </c>
      <c r="I174" s="401">
        <v>100</v>
      </c>
      <c r="J174" s="401">
        <v>100</v>
      </c>
      <c r="K174" s="406">
        <v>100</v>
      </c>
    </row>
    <row r="175" spans="1:11" ht="79.5" customHeight="1">
      <c r="A175" s="463" t="s">
        <v>825</v>
      </c>
      <c r="B175" s="463" t="s">
        <v>826</v>
      </c>
      <c r="C175" s="401" t="s">
        <v>503</v>
      </c>
      <c r="D175" s="401" t="s">
        <v>608</v>
      </c>
      <c r="E175" s="463" t="s">
        <v>827</v>
      </c>
      <c r="F175" s="463" t="s">
        <v>453</v>
      </c>
      <c r="G175" s="401" t="s">
        <v>455</v>
      </c>
      <c r="H175" s="401" t="s">
        <v>821</v>
      </c>
      <c r="I175" s="401">
        <v>14.3</v>
      </c>
      <c r="J175" s="401">
        <v>10</v>
      </c>
      <c r="K175" s="406">
        <v>16.7</v>
      </c>
    </row>
    <row r="176" spans="1:11" ht="99.75" customHeight="1">
      <c r="A176" s="463" t="s">
        <v>828</v>
      </c>
      <c r="B176" s="463" t="s">
        <v>829</v>
      </c>
      <c r="C176" s="401" t="s">
        <v>503</v>
      </c>
      <c r="D176" s="401" t="s">
        <v>608</v>
      </c>
      <c r="E176" s="463" t="s">
        <v>830</v>
      </c>
      <c r="F176" s="463" t="s">
        <v>806</v>
      </c>
      <c r="G176" s="401" t="s">
        <v>455</v>
      </c>
      <c r="H176" s="401" t="s">
        <v>600</v>
      </c>
      <c r="I176" s="401">
        <v>97.9</v>
      </c>
      <c r="J176" s="401">
        <v>90</v>
      </c>
      <c r="K176" s="406">
        <v>90</v>
      </c>
    </row>
    <row r="177" spans="1:11" ht="66.75" customHeight="1">
      <c r="A177" s="463" t="s">
        <v>831</v>
      </c>
      <c r="B177" s="463" t="s">
        <v>832</v>
      </c>
      <c r="C177" s="401" t="s">
        <v>503</v>
      </c>
      <c r="D177" s="401" t="s">
        <v>608</v>
      </c>
      <c r="E177" s="463" t="s">
        <v>833</v>
      </c>
      <c r="F177" s="463" t="s">
        <v>453</v>
      </c>
      <c r="G177" s="401" t="s">
        <v>455</v>
      </c>
      <c r="H177" s="401" t="s">
        <v>600</v>
      </c>
      <c r="I177" s="401">
        <v>90.3</v>
      </c>
      <c r="J177" s="401">
        <v>90</v>
      </c>
      <c r="K177" s="406">
        <v>97</v>
      </c>
    </row>
    <row r="178" spans="1:11" ht="97.5" customHeight="1">
      <c r="A178" s="463" t="s">
        <v>834</v>
      </c>
      <c r="B178" s="463" t="s">
        <v>835</v>
      </c>
      <c r="C178" s="401" t="s">
        <v>503</v>
      </c>
      <c r="D178" s="401" t="s">
        <v>608</v>
      </c>
      <c r="E178" s="463" t="s">
        <v>836</v>
      </c>
      <c r="F178" s="463" t="s">
        <v>453</v>
      </c>
      <c r="G178" s="401" t="s">
        <v>455</v>
      </c>
      <c r="H178" s="401" t="s">
        <v>600</v>
      </c>
      <c r="I178" s="401">
        <v>44</v>
      </c>
      <c r="J178" s="401">
        <v>40</v>
      </c>
      <c r="K178" s="406">
        <v>50</v>
      </c>
    </row>
    <row r="179" spans="1:11" ht="56.25">
      <c r="A179" s="463" t="s">
        <v>837</v>
      </c>
      <c r="B179" s="469" t="s">
        <v>838</v>
      </c>
      <c r="C179" s="401" t="s">
        <v>503</v>
      </c>
      <c r="D179" s="401" t="s">
        <v>608</v>
      </c>
      <c r="E179" s="463" t="s">
        <v>839</v>
      </c>
      <c r="F179" s="463" t="s">
        <v>453</v>
      </c>
      <c r="G179" s="401" t="s">
        <v>455</v>
      </c>
      <c r="H179" s="401" t="s">
        <v>600</v>
      </c>
      <c r="I179" s="401">
        <v>50.9</v>
      </c>
      <c r="J179" s="401">
        <v>50</v>
      </c>
      <c r="K179" s="406">
        <v>50</v>
      </c>
    </row>
    <row r="180" spans="1:11" ht="48.75" customHeight="1">
      <c r="A180" s="463" t="s">
        <v>840</v>
      </c>
      <c r="B180" s="463" t="s">
        <v>800</v>
      </c>
      <c r="C180" s="401" t="s">
        <v>801</v>
      </c>
      <c r="D180" s="401" t="s">
        <v>608</v>
      </c>
      <c r="E180" s="469" t="s">
        <v>841</v>
      </c>
      <c r="F180" s="470" t="s">
        <v>495</v>
      </c>
      <c r="G180" s="401" t="s">
        <v>455</v>
      </c>
      <c r="H180" s="401" t="s">
        <v>600</v>
      </c>
      <c r="I180" s="401">
        <v>100</v>
      </c>
      <c r="J180" s="401">
        <v>100</v>
      </c>
      <c r="K180" s="406">
        <v>100</v>
      </c>
    </row>
    <row r="181" spans="1:11" ht="39.75" customHeight="1">
      <c r="A181" s="463" t="s">
        <v>842</v>
      </c>
      <c r="B181" s="469" t="s">
        <v>843</v>
      </c>
      <c r="C181" s="401" t="s">
        <v>801</v>
      </c>
      <c r="D181" s="401" t="s">
        <v>608</v>
      </c>
      <c r="E181" s="469" t="s">
        <v>844</v>
      </c>
      <c r="F181" s="471" t="s">
        <v>525</v>
      </c>
      <c r="G181" s="401" t="s">
        <v>455</v>
      </c>
      <c r="H181" s="401" t="s">
        <v>600</v>
      </c>
      <c r="I181" s="401">
        <v>100</v>
      </c>
      <c r="J181" s="401">
        <v>100</v>
      </c>
      <c r="K181" s="406">
        <v>100</v>
      </c>
    </row>
    <row r="182" spans="1:11" ht="39.75" customHeight="1">
      <c r="A182" s="463" t="s">
        <v>845</v>
      </c>
      <c r="B182" s="469" t="s">
        <v>846</v>
      </c>
      <c r="C182" s="401" t="s">
        <v>801</v>
      </c>
      <c r="D182" s="411" t="s">
        <v>608</v>
      </c>
      <c r="E182" s="469" t="s">
        <v>847</v>
      </c>
      <c r="F182" s="471" t="s">
        <v>495</v>
      </c>
      <c r="G182" s="401" t="s">
        <v>455</v>
      </c>
      <c r="H182" s="406" t="s">
        <v>600</v>
      </c>
      <c r="I182" s="406">
        <v>100</v>
      </c>
      <c r="J182" s="406">
        <v>100</v>
      </c>
      <c r="K182" s="406">
        <v>100</v>
      </c>
    </row>
    <row r="183" spans="1:11" ht="93.75" customHeight="1">
      <c r="A183" s="463" t="s">
        <v>848</v>
      </c>
      <c r="B183" s="469" t="s">
        <v>849</v>
      </c>
      <c r="C183" s="411" t="s">
        <v>801</v>
      </c>
      <c r="D183" s="411" t="s">
        <v>608</v>
      </c>
      <c r="E183" s="469" t="s">
        <v>850</v>
      </c>
      <c r="F183" s="463" t="s">
        <v>525</v>
      </c>
      <c r="G183" s="411" t="s">
        <v>455</v>
      </c>
      <c r="H183" s="406" t="s">
        <v>814</v>
      </c>
      <c r="I183" s="406">
        <v>1.4</v>
      </c>
      <c r="J183" s="406">
        <v>1.5</v>
      </c>
      <c r="K183" s="406">
        <v>1.5</v>
      </c>
    </row>
    <row r="184" spans="1:11" ht="15">
      <c r="A184" s="421"/>
      <c r="B184" s="408"/>
      <c r="C184" s="408"/>
      <c r="D184" s="408"/>
      <c r="E184" s="408"/>
      <c r="F184" s="408"/>
      <c r="G184" s="408"/>
      <c r="H184" s="408"/>
      <c r="I184" s="407"/>
      <c r="J184"/>
      <c r="K184"/>
    </row>
    <row r="185" spans="1:11" ht="27.75" customHeight="1">
      <c r="A185" s="675" t="s">
        <v>851</v>
      </c>
      <c r="B185" s="676"/>
      <c r="C185" s="676"/>
      <c r="D185" s="676"/>
      <c r="E185" s="676"/>
      <c r="F185" s="676"/>
      <c r="G185" s="676"/>
      <c r="H185" s="676"/>
      <c r="I185" s="676"/>
      <c r="J185" s="676"/>
      <c r="K185" s="677"/>
    </row>
    <row r="186" spans="1:11">
      <c r="A186" s="675" t="s">
        <v>633</v>
      </c>
      <c r="B186" s="676"/>
      <c r="C186" s="676"/>
      <c r="D186" s="676"/>
      <c r="E186" s="676"/>
      <c r="F186" s="676"/>
      <c r="G186" s="676"/>
      <c r="H186" s="676"/>
      <c r="I186" s="676"/>
      <c r="J186" s="676"/>
      <c r="K186" s="677"/>
    </row>
    <row r="187" spans="1:11" ht="15">
      <c r="A187" s="421"/>
      <c r="B187"/>
      <c r="C187"/>
      <c r="D187"/>
      <c r="E187"/>
      <c r="F187"/>
      <c r="G187"/>
      <c r="H187"/>
      <c r="I187"/>
      <c r="J187"/>
      <c r="K187"/>
    </row>
    <row r="188" spans="1:11" ht="25.5">
      <c r="A188" s="339" t="s">
        <v>193</v>
      </c>
      <c r="B188" s="339" t="s">
        <v>194</v>
      </c>
      <c r="C188" s="339" t="s">
        <v>195</v>
      </c>
      <c r="D188" s="339" t="s">
        <v>196</v>
      </c>
      <c r="E188" s="339" t="s">
        <v>197</v>
      </c>
      <c r="F188" s="339" t="s">
        <v>198</v>
      </c>
      <c r="G188" s="339" t="s">
        <v>199</v>
      </c>
      <c r="H188" s="339" t="s">
        <v>200</v>
      </c>
      <c r="I188" s="339" t="s">
        <v>201</v>
      </c>
      <c r="J188" s="339" t="s">
        <v>202</v>
      </c>
      <c r="K188" s="339" t="s">
        <v>203</v>
      </c>
    </row>
    <row r="189" spans="1:11">
      <c r="A189" s="340" t="s">
        <v>1</v>
      </c>
      <c r="B189" s="340" t="s">
        <v>2</v>
      </c>
      <c r="C189" s="340" t="s">
        <v>6</v>
      </c>
      <c r="D189" s="340" t="s">
        <v>3</v>
      </c>
      <c r="E189" s="340" t="s">
        <v>4</v>
      </c>
      <c r="F189" s="340" t="s">
        <v>5</v>
      </c>
      <c r="G189" s="340" t="s">
        <v>7</v>
      </c>
      <c r="H189" s="340" t="s">
        <v>8</v>
      </c>
      <c r="I189" s="340" t="s">
        <v>9</v>
      </c>
      <c r="J189" s="340" t="s">
        <v>10</v>
      </c>
      <c r="K189" s="340" t="s">
        <v>11</v>
      </c>
    </row>
    <row r="190" spans="1:11" ht="56.25">
      <c r="A190" s="472" t="s">
        <v>852</v>
      </c>
      <c r="B190" s="472" t="s">
        <v>853</v>
      </c>
      <c r="C190" s="401" t="s">
        <v>452</v>
      </c>
      <c r="D190" s="401" t="s">
        <v>818</v>
      </c>
      <c r="E190" s="472" t="s">
        <v>854</v>
      </c>
      <c r="F190" s="473" t="s">
        <v>495</v>
      </c>
      <c r="G190" s="401" t="s">
        <v>599</v>
      </c>
      <c r="H190" s="401" t="s">
        <v>821</v>
      </c>
      <c r="I190" s="401">
        <v>10.5</v>
      </c>
      <c r="J190" s="401">
        <v>10</v>
      </c>
      <c r="K190" s="406">
        <v>-33</v>
      </c>
    </row>
    <row r="191" spans="1:11" ht="140.25" customHeight="1">
      <c r="A191" s="470" t="s">
        <v>855</v>
      </c>
      <c r="B191" s="474" t="s">
        <v>856</v>
      </c>
      <c r="C191" s="401" t="s">
        <v>460</v>
      </c>
      <c r="D191" s="401" t="s">
        <v>818</v>
      </c>
      <c r="E191" s="470" t="s">
        <v>857</v>
      </c>
      <c r="F191" s="472" t="s">
        <v>495</v>
      </c>
      <c r="G191" s="401" t="s">
        <v>599</v>
      </c>
      <c r="H191" s="401" t="s">
        <v>600</v>
      </c>
      <c r="I191" s="401">
        <v>72.400000000000006</v>
      </c>
      <c r="J191" s="401">
        <v>75</v>
      </c>
      <c r="K191" s="406">
        <v>36</v>
      </c>
    </row>
    <row r="192" spans="1:11" ht="66.75" customHeight="1">
      <c r="A192" s="470" t="s">
        <v>858</v>
      </c>
      <c r="B192" s="469" t="s">
        <v>859</v>
      </c>
      <c r="C192" s="401" t="s">
        <v>503</v>
      </c>
      <c r="D192" s="401" t="s">
        <v>608</v>
      </c>
      <c r="E192" s="470" t="s">
        <v>860</v>
      </c>
      <c r="F192" s="475" t="s">
        <v>495</v>
      </c>
      <c r="G192" s="401" t="s">
        <v>599</v>
      </c>
      <c r="H192" s="401" t="s">
        <v>600</v>
      </c>
      <c r="I192" s="401">
        <v>100</v>
      </c>
      <c r="J192" s="401">
        <v>100</v>
      </c>
      <c r="K192" s="406" t="s">
        <v>861</v>
      </c>
    </row>
    <row r="193" spans="1:11" ht="111.75" customHeight="1">
      <c r="A193" s="469" t="s">
        <v>862</v>
      </c>
      <c r="B193" s="469" t="s">
        <v>863</v>
      </c>
      <c r="C193" s="401" t="s">
        <v>503</v>
      </c>
      <c r="D193" s="401" t="s">
        <v>608</v>
      </c>
      <c r="E193" s="469" t="s">
        <v>864</v>
      </c>
      <c r="F193" s="475" t="s">
        <v>525</v>
      </c>
      <c r="G193" s="401" t="s">
        <v>599</v>
      </c>
      <c r="H193" s="401" t="s">
        <v>600</v>
      </c>
      <c r="I193" s="401">
        <v>95.2</v>
      </c>
      <c r="J193" s="401">
        <v>90</v>
      </c>
      <c r="K193" s="406" t="s">
        <v>861</v>
      </c>
    </row>
    <row r="194" spans="1:11" ht="63" customHeight="1">
      <c r="A194" s="469" t="s">
        <v>840</v>
      </c>
      <c r="B194" s="463" t="s">
        <v>800</v>
      </c>
      <c r="C194" s="401" t="s">
        <v>801</v>
      </c>
      <c r="D194" s="401" t="s">
        <v>608</v>
      </c>
      <c r="E194" s="469" t="s">
        <v>865</v>
      </c>
      <c r="F194" s="470" t="s">
        <v>495</v>
      </c>
      <c r="G194" s="401" t="s">
        <v>599</v>
      </c>
      <c r="H194" s="401" t="s">
        <v>600</v>
      </c>
      <c r="I194" s="401">
        <v>100</v>
      </c>
      <c r="J194" s="401">
        <v>100</v>
      </c>
      <c r="K194" s="406">
        <v>100</v>
      </c>
    </row>
    <row r="195" spans="1:11" ht="42" customHeight="1">
      <c r="A195" s="469" t="s">
        <v>866</v>
      </c>
      <c r="B195" s="469" t="s">
        <v>867</v>
      </c>
      <c r="C195" s="411" t="s">
        <v>801</v>
      </c>
      <c r="D195" s="411" t="s">
        <v>608</v>
      </c>
      <c r="E195" s="469" t="s">
        <v>868</v>
      </c>
      <c r="F195" s="476" t="s">
        <v>869</v>
      </c>
      <c r="G195" s="411" t="s">
        <v>599</v>
      </c>
      <c r="H195" s="411" t="s">
        <v>600</v>
      </c>
      <c r="I195" s="411">
        <v>100</v>
      </c>
      <c r="J195" s="411">
        <v>100</v>
      </c>
      <c r="K195" s="406" t="s">
        <v>861</v>
      </c>
    </row>
    <row r="196" spans="1:11">
      <c r="A196"/>
      <c r="B196"/>
      <c r="C196"/>
      <c r="D196"/>
      <c r="E196"/>
      <c r="F196"/>
      <c r="G196"/>
      <c r="H196"/>
      <c r="I196"/>
      <c r="J196"/>
      <c r="K196"/>
    </row>
    <row r="197" spans="1:11" ht="22.5" customHeight="1">
      <c r="A197" s="675" t="s">
        <v>870</v>
      </c>
      <c r="B197" s="676"/>
      <c r="C197" s="676"/>
      <c r="D197" s="676"/>
      <c r="E197" s="676"/>
      <c r="F197" s="676"/>
      <c r="G197" s="676"/>
      <c r="H197" s="676"/>
      <c r="I197" s="676"/>
      <c r="J197" s="676"/>
      <c r="K197" s="677"/>
    </row>
    <row r="198" spans="1:11" ht="21.75" customHeight="1">
      <c r="A198" s="675" t="s">
        <v>633</v>
      </c>
      <c r="B198" s="676"/>
      <c r="C198" s="676"/>
      <c r="D198" s="676"/>
      <c r="E198" s="676"/>
      <c r="F198" s="676"/>
      <c r="G198" s="676"/>
      <c r="H198" s="676"/>
      <c r="I198" s="676"/>
      <c r="J198" s="676"/>
      <c r="K198" s="677"/>
    </row>
    <row r="199" spans="1:11" ht="15">
      <c r="A199" s="421"/>
      <c r="B199"/>
      <c r="C199"/>
      <c r="D199"/>
      <c r="E199"/>
      <c r="F199"/>
      <c r="G199"/>
      <c r="H199"/>
      <c r="I199"/>
      <c r="J199"/>
      <c r="K199"/>
    </row>
    <row r="200" spans="1:11" ht="25.5">
      <c r="A200" s="339" t="s">
        <v>193</v>
      </c>
      <c r="B200" s="339" t="s">
        <v>194</v>
      </c>
      <c r="C200" s="339" t="s">
        <v>195</v>
      </c>
      <c r="D200" s="339" t="s">
        <v>196</v>
      </c>
      <c r="E200" s="339" t="s">
        <v>197</v>
      </c>
      <c r="F200" s="339" t="s">
        <v>198</v>
      </c>
      <c r="G200" s="339" t="s">
        <v>199</v>
      </c>
      <c r="H200" s="339" t="s">
        <v>200</v>
      </c>
      <c r="I200" s="339" t="s">
        <v>201</v>
      </c>
      <c r="J200" s="339" t="s">
        <v>202</v>
      </c>
      <c r="K200" s="339" t="s">
        <v>203</v>
      </c>
    </row>
    <row r="201" spans="1:11">
      <c r="A201" s="340" t="s">
        <v>1</v>
      </c>
      <c r="B201" s="340" t="s">
        <v>2</v>
      </c>
      <c r="C201" s="340" t="s">
        <v>6</v>
      </c>
      <c r="D201" s="340" t="s">
        <v>3</v>
      </c>
      <c r="E201" s="340" t="s">
        <v>4</v>
      </c>
      <c r="F201" s="340" t="s">
        <v>5</v>
      </c>
      <c r="G201" s="340" t="s">
        <v>7</v>
      </c>
      <c r="H201" s="340" t="s">
        <v>8</v>
      </c>
      <c r="I201" s="340" t="s">
        <v>9</v>
      </c>
      <c r="J201" s="340" t="s">
        <v>10</v>
      </c>
      <c r="K201" s="340" t="s">
        <v>11</v>
      </c>
    </row>
    <row r="202" spans="1:11" ht="56.25">
      <c r="A202" s="477" t="s">
        <v>871</v>
      </c>
      <c r="B202" s="477" t="s">
        <v>872</v>
      </c>
      <c r="C202" s="401" t="s">
        <v>452</v>
      </c>
      <c r="D202" s="401" t="s">
        <v>818</v>
      </c>
      <c r="E202" s="477" t="s">
        <v>873</v>
      </c>
      <c r="F202" s="477" t="s">
        <v>620</v>
      </c>
      <c r="G202" s="478" t="s">
        <v>599</v>
      </c>
      <c r="H202" s="401" t="s">
        <v>600</v>
      </c>
      <c r="I202" s="401">
        <v>97.5</v>
      </c>
      <c r="J202" s="401">
        <v>100</v>
      </c>
      <c r="K202" s="406" t="s">
        <v>861</v>
      </c>
    </row>
    <row r="203" spans="1:11" ht="78" customHeight="1">
      <c r="A203" s="479" t="s">
        <v>874</v>
      </c>
      <c r="B203" s="402" t="s">
        <v>875</v>
      </c>
      <c r="C203" s="401" t="s">
        <v>460</v>
      </c>
      <c r="D203" s="401" t="s">
        <v>818</v>
      </c>
      <c r="E203" s="479" t="s">
        <v>876</v>
      </c>
      <c r="F203" s="477" t="s">
        <v>495</v>
      </c>
      <c r="G203" s="478" t="s">
        <v>599</v>
      </c>
      <c r="H203" s="401" t="s">
        <v>600</v>
      </c>
      <c r="I203" s="401">
        <v>112.8</v>
      </c>
      <c r="J203" s="401">
        <v>100</v>
      </c>
      <c r="K203" s="406">
        <v>100</v>
      </c>
    </row>
    <row r="204" spans="1:11" ht="92.25" customHeight="1">
      <c r="A204" s="479" t="s">
        <v>877</v>
      </c>
      <c r="B204" s="402" t="s">
        <v>878</v>
      </c>
      <c r="C204" s="401" t="s">
        <v>503</v>
      </c>
      <c r="D204" s="401" t="s">
        <v>608</v>
      </c>
      <c r="E204" s="479" t="s">
        <v>879</v>
      </c>
      <c r="F204" s="477" t="s">
        <v>495</v>
      </c>
      <c r="G204" s="478" t="s">
        <v>599</v>
      </c>
      <c r="H204" s="401" t="s">
        <v>600</v>
      </c>
      <c r="I204" s="401">
        <v>100</v>
      </c>
      <c r="J204" s="401">
        <v>100</v>
      </c>
      <c r="K204" s="406">
        <v>100</v>
      </c>
    </row>
    <row r="205" spans="1:11" ht="97.5" customHeight="1">
      <c r="A205" s="479" t="s">
        <v>880</v>
      </c>
      <c r="B205" s="402" t="s">
        <v>881</v>
      </c>
      <c r="C205" s="401" t="s">
        <v>503</v>
      </c>
      <c r="D205" s="401" t="s">
        <v>608</v>
      </c>
      <c r="E205" s="480" t="s">
        <v>882</v>
      </c>
      <c r="F205" s="481" t="s">
        <v>495</v>
      </c>
      <c r="G205" s="478" t="s">
        <v>599</v>
      </c>
      <c r="H205" s="401" t="s">
        <v>600</v>
      </c>
      <c r="I205" s="401">
        <v>93.2</v>
      </c>
      <c r="J205" s="401">
        <v>90</v>
      </c>
      <c r="K205" s="406">
        <v>87</v>
      </c>
    </row>
    <row r="206" spans="1:11" ht="44.25" customHeight="1">
      <c r="A206" s="479" t="s">
        <v>840</v>
      </c>
      <c r="B206" s="402" t="s">
        <v>800</v>
      </c>
      <c r="C206" s="401" t="s">
        <v>801</v>
      </c>
      <c r="D206" s="401" t="s">
        <v>608</v>
      </c>
      <c r="E206" s="479" t="s">
        <v>883</v>
      </c>
      <c r="F206" s="482" t="s">
        <v>495</v>
      </c>
      <c r="G206" s="478" t="s">
        <v>599</v>
      </c>
      <c r="H206" s="401" t="s">
        <v>600</v>
      </c>
      <c r="I206" s="401">
        <v>100</v>
      </c>
      <c r="J206" s="401">
        <v>100</v>
      </c>
      <c r="K206" s="406">
        <v>100</v>
      </c>
    </row>
    <row r="207" spans="1:11" ht="44.25" customHeight="1">
      <c r="A207" s="479" t="s">
        <v>842</v>
      </c>
      <c r="B207" s="402" t="s">
        <v>843</v>
      </c>
      <c r="C207" s="401" t="s">
        <v>801</v>
      </c>
      <c r="D207" s="401" t="s">
        <v>608</v>
      </c>
      <c r="E207" s="479" t="s">
        <v>884</v>
      </c>
      <c r="F207" s="482" t="s">
        <v>525</v>
      </c>
      <c r="G207" s="478" t="s">
        <v>599</v>
      </c>
      <c r="H207" s="401" t="s">
        <v>600</v>
      </c>
      <c r="I207" s="401">
        <v>100</v>
      </c>
      <c r="J207" s="401">
        <v>100</v>
      </c>
      <c r="K207" s="406"/>
    </row>
    <row r="208" spans="1:11" ht="40.5" customHeight="1">
      <c r="A208" s="402" t="s">
        <v>845</v>
      </c>
      <c r="B208" s="402" t="s">
        <v>846</v>
      </c>
      <c r="C208" s="411" t="s">
        <v>801</v>
      </c>
      <c r="D208" s="411" t="s">
        <v>608</v>
      </c>
      <c r="E208" s="402" t="s">
        <v>847</v>
      </c>
      <c r="F208" s="483" t="s">
        <v>495</v>
      </c>
      <c r="G208" s="484" t="s">
        <v>599</v>
      </c>
      <c r="H208" s="406" t="s">
        <v>600</v>
      </c>
      <c r="I208" s="406">
        <v>100</v>
      </c>
      <c r="J208" s="406">
        <v>100</v>
      </c>
      <c r="K208" s="406">
        <v>100</v>
      </c>
    </row>
    <row r="209" spans="1:11">
      <c r="A209"/>
      <c r="B209"/>
      <c r="C209"/>
      <c r="D209"/>
      <c r="E209"/>
      <c r="F209"/>
      <c r="G209"/>
      <c r="H209"/>
      <c r="I209"/>
      <c r="J209"/>
      <c r="K209"/>
    </row>
    <row r="210" spans="1:11" ht="21" customHeight="1">
      <c r="A210" s="675" t="s">
        <v>885</v>
      </c>
      <c r="B210" s="676"/>
      <c r="C210" s="676"/>
      <c r="D210" s="676"/>
      <c r="E210" s="676"/>
      <c r="F210" s="676"/>
      <c r="G210" s="676"/>
      <c r="H210" s="676"/>
      <c r="I210" s="676"/>
      <c r="J210" s="676"/>
      <c r="K210" s="677"/>
    </row>
    <row r="211" spans="1:11" ht="21" customHeight="1">
      <c r="A211" s="675" t="s">
        <v>633</v>
      </c>
      <c r="B211" s="676"/>
      <c r="C211" s="676"/>
      <c r="D211" s="676"/>
      <c r="E211" s="676"/>
      <c r="F211" s="676"/>
      <c r="G211" s="676"/>
      <c r="H211" s="676"/>
      <c r="I211" s="676"/>
      <c r="J211" s="676"/>
      <c r="K211" s="677"/>
    </row>
    <row r="212" spans="1:11" ht="15">
      <c r="A212" s="421"/>
      <c r="B212"/>
      <c r="C212"/>
      <c r="D212"/>
      <c r="E212"/>
      <c r="F212"/>
      <c r="G212"/>
      <c r="H212"/>
      <c r="I212"/>
      <c r="J212"/>
      <c r="K212"/>
    </row>
    <row r="213" spans="1:11" ht="25.5">
      <c r="A213" s="339" t="s">
        <v>193</v>
      </c>
      <c r="B213" s="339" t="s">
        <v>194</v>
      </c>
      <c r="C213" s="339" t="s">
        <v>195</v>
      </c>
      <c r="D213" s="339" t="s">
        <v>196</v>
      </c>
      <c r="E213" s="339" t="s">
        <v>197</v>
      </c>
      <c r="F213" s="339" t="s">
        <v>198</v>
      </c>
      <c r="G213" s="339" t="s">
        <v>199</v>
      </c>
      <c r="H213" s="339" t="s">
        <v>200</v>
      </c>
      <c r="I213" s="339" t="s">
        <v>201</v>
      </c>
      <c r="J213" s="339" t="s">
        <v>202</v>
      </c>
      <c r="K213" s="339" t="s">
        <v>203</v>
      </c>
    </row>
    <row r="214" spans="1:11">
      <c r="A214" s="340" t="s">
        <v>1</v>
      </c>
      <c r="B214" s="340" t="s">
        <v>2</v>
      </c>
      <c r="C214" s="340" t="s">
        <v>6</v>
      </c>
      <c r="D214" s="340" t="s">
        <v>3</v>
      </c>
      <c r="E214" s="340" t="s">
        <v>4</v>
      </c>
      <c r="F214" s="340" t="s">
        <v>5</v>
      </c>
      <c r="G214" s="340" t="s">
        <v>7</v>
      </c>
      <c r="H214" s="340" t="s">
        <v>8</v>
      </c>
      <c r="I214" s="340" t="s">
        <v>9</v>
      </c>
      <c r="J214" s="340" t="s">
        <v>10</v>
      </c>
      <c r="K214" s="340" t="s">
        <v>11</v>
      </c>
    </row>
    <row r="215" spans="1:11" ht="51" customHeight="1">
      <c r="A215" s="477" t="s">
        <v>886</v>
      </c>
      <c r="B215" s="477" t="s">
        <v>887</v>
      </c>
      <c r="C215" s="401" t="s">
        <v>452</v>
      </c>
      <c r="D215" s="401" t="s">
        <v>818</v>
      </c>
      <c r="E215" s="477" t="s">
        <v>888</v>
      </c>
      <c r="F215" s="477" t="s">
        <v>495</v>
      </c>
      <c r="G215" s="478" t="s">
        <v>599</v>
      </c>
      <c r="H215" s="401" t="s">
        <v>600</v>
      </c>
      <c r="I215" s="401">
        <v>92.6</v>
      </c>
      <c r="J215" s="401">
        <v>90</v>
      </c>
      <c r="K215" s="406" t="s">
        <v>861</v>
      </c>
    </row>
    <row r="216" spans="1:11" ht="40.5" customHeight="1">
      <c r="A216" s="479" t="s">
        <v>889</v>
      </c>
      <c r="B216" s="402" t="s">
        <v>890</v>
      </c>
      <c r="C216" s="401" t="s">
        <v>460</v>
      </c>
      <c r="D216" s="401" t="s">
        <v>818</v>
      </c>
      <c r="E216" s="477" t="s">
        <v>891</v>
      </c>
      <c r="F216" s="477" t="s">
        <v>495</v>
      </c>
      <c r="G216" s="478" t="s">
        <v>599</v>
      </c>
      <c r="H216" s="401" t="s">
        <v>600</v>
      </c>
      <c r="I216" s="401">
        <v>159.69999999999999</v>
      </c>
      <c r="J216" s="401">
        <v>100</v>
      </c>
      <c r="K216" s="406">
        <v>100</v>
      </c>
    </row>
    <row r="217" spans="1:11" ht="45">
      <c r="A217" s="479" t="s">
        <v>892</v>
      </c>
      <c r="B217" s="402" t="s">
        <v>893</v>
      </c>
      <c r="C217" s="401" t="s">
        <v>503</v>
      </c>
      <c r="D217" s="401" t="s">
        <v>608</v>
      </c>
      <c r="E217" s="479" t="s">
        <v>894</v>
      </c>
      <c r="F217" s="477" t="s">
        <v>495</v>
      </c>
      <c r="G217" s="478" t="s">
        <v>599</v>
      </c>
      <c r="H217" s="401" t="s">
        <v>600</v>
      </c>
      <c r="I217" s="401">
        <v>23.2</v>
      </c>
      <c r="J217" s="401">
        <v>20</v>
      </c>
      <c r="K217" s="406">
        <v>65</v>
      </c>
    </row>
    <row r="218" spans="1:11" ht="55.5" customHeight="1">
      <c r="A218" s="479" t="s">
        <v>895</v>
      </c>
      <c r="B218" s="402" t="s">
        <v>896</v>
      </c>
      <c r="C218" s="401" t="s">
        <v>503</v>
      </c>
      <c r="D218" s="401" t="s">
        <v>608</v>
      </c>
      <c r="E218" s="479" t="s">
        <v>897</v>
      </c>
      <c r="F218" s="477" t="s">
        <v>495</v>
      </c>
      <c r="G218" s="478" t="s">
        <v>599</v>
      </c>
      <c r="H218" s="401" t="s">
        <v>600</v>
      </c>
      <c r="I218" s="401">
        <v>132.80000000000001</v>
      </c>
      <c r="J218" s="401">
        <v>100</v>
      </c>
      <c r="K218" s="406" t="s">
        <v>861</v>
      </c>
    </row>
    <row r="219" spans="1:11" ht="46.5" customHeight="1">
      <c r="A219" s="479" t="s">
        <v>898</v>
      </c>
      <c r="B219" s="402" t="s">
        <v>899</v>
      </c>
      <c r="C219" s="401" t="s">
        <v>503</v>
      </c>
      <c r="D219" s="401" t="s">
        <v>608</v>
      </c>
      <c r="E219" s="479" t="s">
        <v>900</v>
      </c>
      <c r="F219" s="477" t="s">
        <v>495</v>
      </c>
      <c r="G219" s="478" t="s">
        <v>599</v>
      </c>
      <c r="H219" s="401" t="s">
        <v>600</v>
      </c>
      <c r="I219" s="401">
        <v>100</v>
      </c>
      <c r="J219" s="401">
        <v>100</v>
      </c>
      <c r="K219" s="406">
        <v>100</v>
      </c>
    </row>
    <row r="220" spans="1:11" ht="51" customHeight="1">
      <c r="A220" s="479" t="s">
        <v>901</v>
      </c>
      <c r="B220" s="402" t="s">
        <v>902</v>
      </c>
      <c r="C220" s="401" t="s">
        <v>503</v>
      </c>
      <c r="D220" s="401" t="s">
        <v>608</v>
      </c>
      <c r="E220" s="479" t="s">
        <v>903</v>
      </c>
      <c r="F220" s="477" t="s">
        <v>495</v>
      </c>
      <c r="G220" s="478" t="s">
        <v>599</v>
      </c>
      <c r="H220" s="401" t="s">
        <v>600</v>
      </c>
      <c r="I220" s="401">
        <v>100</v>
      </c>
      <c r="J220" s="401">
        <v>100</v>
      </c>
      <c r="K220" s="406">
        <v>100</v>
      </c>
    </row>
    <row r="221" spans="1:11" ht="43.5" customHeight="1">
      <c r="A221" s="479" t="s">
        <v>904</v>
      </c>
      <c r="B221" s="402" t="s">
        <v>905</v>
      </c>
      <c r="C221" s="401" t="s">
        <v>503</v>
      </c>
      <c r="D221" s="401" t="s">
        <v>608</v>
      </c>
      <c r="E221" s="479" t="s">
        <v>906</v>
      </c>
      <c r="F221" s="477" t="s">
        <v>495</v>
      </c>
      <c r="G221" s="478" t="s">
        <v>599</v>
      </c>
      <c r="H221" s="401" t="s">
        <v>600</v>
      </c>
      <c r="I221" s="401">
        <v>100.3</v>
      </c>
      <c r="J221" s="401">
        <v>100</v>
      </c>
      <c r="K221" s="406" t="s">
        <v>861</v>
      </c>
    </row>
    <row r="222" spans="1:11" ht="56.25">
      <c r="A222" s="402" t="s">
        <v>840</v>
      </c>
      <c r="B222" s="344" t="s">
        <v>800</v>
      </c>
      <c r="C222" s="411" t="s">
        <v>503</v>
      </c>
      <c r="D222" s="411" t="s">
        <v>608</v>
      </c>
      <c r="E222" s="402" t="s">
        <v>865</v>
      </c>
      <c r="F222" s="479" t="s">
        <v>495</v>
      </c>
      <c r="G222" s="484" t="s">
        <v>599</v>
      </c>
      <c r="H222" s="406" t="s">
        <v>600</v>
      </c>
      <c r="I222" s="406">
        <v>100</v>
      </c>
      <c r="J222" s="406">
        <v>100</v>
      </c>
      <c r="K222" s="406">
        <v>100</v>
      </c>
    </row>
    <row r="223" spans="1:11">
      <c r="A223" s="485"/>
      <c r="B223" s="509"/>
      <c r="C223" s="510"/>
      <c r="D223" s="510"/>
      <c r="E223" s="511"/>
      <c r="F223" s="512"/>
      <c r="G223" s="513"/>
      <c r="H223" s="510"/>
      <c r="I223" s="510"/>
      <c r="J223" s="510"/>
      <c r="K223" s="514"/>
    </row>
    <row r="224" spans="1:11" ht="30" customHeight="1">
      <c r="A224" s="672" t="s">
        <v>950</v>
      </c>
      <c r="B224" s="673"/>
      <c r="C224" s="673"/>
      <c r="D224" s="673"/>
      <c r="E224" s="673"/>
      <c r="F224" s="673"/>
      <c r="G224" s="673"/>
      <c r="H224" s="673"/>
      <c r="I224" s="673"/>
      <c r="J224" s="673"/>
      <c r="K224" s="674"/>
    </row>
    <row r="225" spans="1:11" ht="20.25" customHeight="1">
      <c r="A225" s="675" t="s">
        <v>633</v>
      </c>
      <c r="B225" s="676"/>
      <c r="C225" s="676"/>
      <c r="D225" s="676"/>
      <c r="E225" s="676"/>
      <c r="F225" s="676"/>
      <c r="G225" s="676"/>
      <c r="H225" s="676"/>
      <c r="I225" s="676"/>
      <c r="J225" s="676"/>
      <c r="K225" s="677"/>
    </row>
    <row r="226" spans="1:11">
      <c r="A226" s="396"/>
      <c r="B226" s="397"/>
      <c r="C226" s="397"/>
      <c r="D226" s="397"/>
      <c r="E226" s="397"/>
      <c r="F226" s="397"/>
      <c r="G226" s="397"/>
      <c r="H226" s="397"/>
      <c r="I226" s="398"/>
      <c r="J226" s="398"/>
      <c r="K226" s="399"/>
    </row>
    <row r="227" spans="1:11" ht="38.25">
      <c r="A227" s="339" t="s">
        <v>528</v>
      </c>
      <c r="B227" s="339" t="s">
        <v>529</v>
      </c>
      <c r="C227" s="339" t="s">
        <v>530</v>
      </c>
      <c r="D227" s="339" t="s">
        <v>531</v>
      </c>
      <c r="E227" s="339" t="s">
        <v>532</v>
      </c>
      <c r="F227" s="339" t="s">
        <v>533</v>
      </c>
      <c r="G227" s="339" t="s">
        <v>534</v>
      </c>
      <c r="H227" s="339" t="s">
        <v>535</v>
      </c>
      <c r="I227" s="339" t="s">
        <v>536</v>
      </c>
      <c r="J227" s="339" t="s">
        <v>537</v>
      </c>
      <c r="K227" s="339" t="s">
        <v>538</v>
      </c>
    </row>
    <row r="228" spans="1:11" ht="77.25" customHeight="1">
      <c r="A228" s="402" t="s">
        <v>934</v>
      </c>
      <c r="B228" s="402" t="s">
        <v>935</v>
      </c>
      <c r="C228" s="401" t="s">
        <v>452</v>
      </c>
      <c r="D228" s="401" t="s">
        <v>597</v>
      </c>
      <c r="E228" s="402" t="s">
        <v>650</v>
      </c>
      <c r="F228" s="402" t="s">
        <v>495</v>
      </c>
      <c r="G228" s="410" t="s">
        <v>599</v>
      </c>
      <c r="H228" s="401" t="s">
        <v>600</v>
      </c>
      <c r="I228" s="403">
        <v>0.5</v>
      </c>
      <c r="J228" s="403">
        <v>0</v>
      </c>
      <c r="K228" s="404">
        <v>0</v>
      </c>
    </row>
    <row r="229" spans="1:11" ht="85.5" customHeight="1">
      <c r="A229" s="402" t="s">
        <v>691</v>
      </c>
      <c r="B229" s="402" t="s">
        <v>936</v>
      </c>
      <c r="C229" s="401" t="s">
        <v>460</v>
      </c>
      <c r="D229" s="401" t="s">
        <v>597</v>
      </c>
      <c r="E229" s="402" t="s">
        <v>937</v>
      </c>
      <c r="F229" s="410" t="s">
        <v>495</v>
      </c>
      <c r="G229" s="410" t="s">
        <v>599</v>
      </c>
      <c r="H229" s="401" t="s">
        <v>600</v>
      </c>
      <c r="I229" s="401">
        <v>0</v>
      </c>
      <c r="J229" s="401">
        <v>0</v>
      </c>
      <c r="K229" s="406">
        <v>0</v>
      </c>
    </row>
    <row r="230" spans="1:11" ht="56.25">
      <c r="A230" s="402" t="s">
        <v>694</v>
      </c>
      <c r="B230" s="402" t="s">
        <v>938</v>
      </c>
      <c r="C230" s="401" t="s">
        <v>607</v>
      </c>
      <c r="D230" s="401" t="s">
        <v>608</v>
      </c>
      <c r="E230" s="402" t="s">
        <v>696</v>
      </c>
      <c r="F230" s="410" t="s">
        <v>495</v>
      </c>
      <c r="G230" s="410" t="s">
        <v>599</v>
      </c>
      <c r="H230" s="401" t="s">
        <v>600</v>
      </c>
      <c r="I230" s="401">
        <v>0</v>
      </c>
      <c r="J230" s="401">
        <v>0</v>
      </c>
      <c r="K230" s="406">
        <v>0</v>
      </c>
    </row>
    <row r="231" spans="1:11" ht="79.5" customHeight="1">
      <c r="A231" s="402" t="s">
        <v>939</v>
      </c>
      <c r="B231" s="402" t="s">
        <v>715</v>
      </c>
      <c r="C231" s="406" t="s">
        <v>523</v>
      </c>
      <c r="D231" s="406" t="s">
        <v>608</v>
      </c>
      <c r="E231" s="402" t="s">
        <v>699</v>
      </c>
      <c r="F231" s="406" t="s">
        <v>495</v>
      </c>
      <c r="G231" s="406" t="s">
        <v>599</v>
      </c>
      <c r="H231" s="406" t="s">
        <v>600</v>
      </c>
      <c r="I231" s="406">
        <v>0</v>
      </c>
      <c r="J231" s="406">
        <v>0</v>
      </c>
      <c r="K231" s="406">
        <v>0</v>
      </c>
    </row>
    <row r="232" spans="1:11">
      <c r="A232" s="362"/>
      <c r="B232" s="361"/>
      <c r="C232" s="361"/>
      <c r="D232" s="361"/>
      <c r="E232" s="361"/>
      <c r="F232" s="361"/>
      <c r="G232" s="361"/>
      <c r="H232" s="361"/>
      <c r="I232" s="362"/>
      <c r="J232" s="362"/>
      <c r="K232" s="362"/>
    </row>
    <row r="233" spans="1:11" ht="37.5" customHeight="1">
      <c r="A233" s="672" t="s">
        <v>949</v>
      </c>
      <c r="B233" s="673"/>
      <c r="C233" s="673"/>
      <c r="D233" s="673"/>
      <c r="E233" s="673"/>
      <c r="F233" s="673"/>
      <c r="G233" s="673"/>
      <c r="H233" s="673"/>
      <c r="I233" s="673"/>
      <c r="J233" s="673"/>
      <c r="K233" s="674"/>
    </row>
    <row r="234" spans="1:11" ht="25.5" customHeight="1">
      <c r="A234" s="675" t="s">
        <v>633</v>
      </c>
      <c r="B234" s="676"/>
      <c r="C234" s="676"/>
      <c r="D234" s="676"/>
      <c r="E234" s="676"/>
      <c r="F234" s="676"/>
      <c r="G234" s="676"/>
      <c r="H234" s="676"/>
      <c r="I234" s="676"/>
      <c r="J234" s="676"/>
      <c r="K234" s="677"/>
    </row>
    <row r="235" spans="1:11">
      <c r="A235" s="396"/>
      <c r="B235" s="397"/>
      <c r="C235" s="397"/>
      <c r="D235" s="397"/>
      <c r="E235" s="397"/>
      <c r="F235" s="397"/>
      <c r="G235" s="397"/>
      <c r="H235" s="397"/>
      <c r="I235" s="398"/>
      <c r="J235" s="398"/>
      <c r="K235" s="399"/>
    </row>
    <row r="236" spans="1:11" ht="38.25">
      <c r="A236" s="339" t="s">
        <v>528</v>
      </c>
      <c r="B236" s="339" t="s">
        <v>529</v>
      </c>
      <c r="C236" s="339" t="s">
        <v>530</v>
      </c>
      <c r="D236" s="339" t="s">
        <v>531</v>
      </c>
      <c r="E236" s="339" t="s">
        <v>532</v>
      </c>
      <c r="F236" s="339" t="s">
        <v>533</v>
      </c>
      <c r="G236" s="339" t="s">
        <v>534</v>
      </c>
      <c r="H236" s="339" t="s">
        <v>535</v>
      </c>
      <c r="I236" s="339" t="s">
        <v>536</v>
      </c>
      <c r="J236" s="339" t="s">
        <v>537</v>
      </c>
      <c r="K236" s="339" t="s">
        <v>538</v>
      </c>
    </row>
    <row r="237" spans="1:11" ht="42" customHeight="1">
      <c r="A237" s="402" t="s">
        <v>940</v>
      </c>
      <c r="B237" s="402" t="s">
        <v>941</v>
      </c>
      <c r="C237" s="401" t="s">
        <v>452</v>
      </c>
      <c r="D237" s="401" t="s">
        <v>597</v>
      </c>
      <c r="E237" s="402" t="s">
        <v>942</v>
      </c>
      <c r="F237" s="402" t="s">
        <v>495</v>
      </c>
      <c r="G237" s="410" t="s">
        <v>599</v>
      </c>
      <c r="H237" s="401" t="s">
        <v>600</v>
      </c>
      <c r="I237" s="403">
        <v>0.5</v>
      </c>
      <c r="J237" s="403">
        <v>0</v>
      </c>
      <c r="K237" s="404">
        <v>0</v>
      </c>
    </row>
    <row r="238" spans="1:11" ht="55.5" customHeight="1">
      <c r="A238" s="402" t="s">
        <v>943</v>
      </c>
      <c r="B238" s="402" t="s">
        <v>944</v>
      </c>
      <c r="C238" s="401" t="s">
        <v>460</v>
      </c>
      <c r="D238" s="401" t="s">
        <v>597</v>
      </c>
      <c r="E238" s="402" t="s">
        <v>945</v>
      </c>
      <c r="F238" s="410" t="s">
        <v>620</v>
      </c>
      <c r="G238" s="410" t="s">
        <v>599</v>
      </c>
      <c r="H238" s="401" t="s">
        <v>946</v>
      </c>
      <c r="I238" s="401">
        <v>0</v>
      </c>
      <c r="J238" s="401">
        <v>0</v>
      </c>
      <c r="K238" s="406">
        <v>0</v>
      </c>
    </row>
    <row r="239" spans="1:11" ht="52.5" customHeight="1">
      <c r="A239" s="402" t="s">
        <v>947</v>
      </c>
      <c r="B239" s="402" t="s">
        <v>938</v>
      </c>
      <c r="C239" s="401" t="s">
        <v>607</v>
      </c>
      <c r="D239" s="401" t="s">
        <v>608</v>
      </c>
      <c r="E239" s="402" t="s">
        <v>948</v>
      </c>
      <c r="F239" s="410" t="s">
        <v>495</v>
      </c>
      <c r="G239" s="410" t="s">
        <v>599</v>
      </c>
      <c r="H239" s="401" t="s">
        <v>600</v>
      </c>
      <c r="I239" s="401">
        <v>0</v>
      </c>
      <c r="J239" s="401">
        <v>0</v>
      </c>
      <c r="K239" s="406">
        <v>0</v>
      </c>
    </row>
    <row r="240" spans="1:11" ht="78" customHeight="1">
      <c r="A240" s="402" t="s">
        <v>939</v>
      </c>
      <c r="B240" s="402" t="s">
        <v>715</v>
      </c>
      <c r="C240" s="406" t="s">
        <v>523</v>
      </c>
      <c r="D240" s="406" t="s">
        <v>608</v>
      </c>
      <c r="E240" s="402" t="s">
        <v>699</v>
      </c>
      <c r="F240" s="406" t="s">
        <v>495</v>
      </c>
      <c r="G240" s="406" t="s">
        <v>599</v>
      </c>
      <c r="H240" s="406" t="s">
        <v>600</v>
      </c>
      <c r="I240" s="406">
        <v>0</v>
      </c>
      <c r="J240" s="406">
        <v>0</v>
      </c>
      <c r="K240" s="406">
        <v>0</v>
      </c>
    </row>
  </sheetData>
  <mergeCells count="48">
    <mergeCell ref="A136:K136"/>
    <mergeCell ref="A137:K137"/>
    <mergeCell ref="A145:K145"/>
    <mergeCell ref="A146:K146"/>
    <mergeCell ref="A110:K110"/>
    <mergeCell ref="A118:K118"/>
    <mergeCell ref="A119:K119"/>
    <mergeCell ref="A127:K127"/>
    <mergeCell ref="A128:K128"/>
    <mergeCell ref="A90:K90"/>
    <mergeCell ref="A91:K91"/>
    <mergeCell ref="A100:K100"/>
    <mergeCell ref="A101:K101"/>
    <mergeCell ref="A109:K109"/>
    <mergeCell ref="A64:K64"/>
    <mergeCell ref="A72:K72"/>
    <mergeCell ref="A73:K73"/>
    <mergeCell ref="A81:K81"/>
    <mergeCell ref="A82:K82"/>
    <mergeCell ref="A45:K45"/>
    <mergeCell ref="A46:K46"/>
    <mergeCell ref="A54:K54"/>
    <mergeCell ref="A55:K55"/>
    <mergeCell ref="A63:K63"/>
    <mergeCell ref="A1:K1"/>
    <mergeCell ref="A19:K19"/>
    <mergeCell ref="A33:K33"/>
    <mergeCell ref="A34:K34"/>
    <mergeCell ref="A6:K6"/>
    <mergeCell ref="A4:K4"/>
    <mergeCell ref="A3:K3"/>
    <mergeCell ref="A20:K20"/>
    <mergeCell ref="A7:K7"/>
    <mergeCell ref="A154:K154"/>
    <mergeCell ref="F161:F162"/>
    <mergeCell ref="A168:K168"/>
    <mergeCell ref="A185:K185"/>
    <mergeCell ref="A197:K197"/>
    <mergeCell ref="A210:K210"/>
    <mergeCell ref="A155:K155"/>
    <mergeCell ref="A169:K169"/>
    <mergeCell ref="A186:K186"/>
    <mergeCell ref="A198:K198"/>
    <mergeCell ref="A224:K224"/>
    <mergeCell ref="A225:K225"/>
    <mergeCell ref="A233:K233"/>
    <mergeCell ref="A234:K234"/>
    <mergeCell ref="A211:K211"/>
  </mergeCells>
  <phoneticPr fontId="0" type="noConversion"/>
  <conditionalFormatting sqref="A4:A5">
    <cfRule type="cellIs" dxfId="7"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59" orientation="landscape" r:id="rId1"/>
  <headerFooter scaleWithDoc="0">
    <oddHeader>&amp;C&amp;G</oddHeader>
    <oddFooter>&amp;C&amp;G</oddFooter>
  </headerFooter>
  <rowBreaks count="20" manualBreakCount="20">
    <brk id="17" max="10" man="1"/>
    <brk id="32" max="10" man="1"/>
    <brk id="43" max="10" man="1"/>
    <brk id="53" max="10" man="1"/>
    <brk id="61" max="10" man="1"/>
    <brk id="71" max="10" man="1"/>
    <brk id="80" max="10" man="1"/>
    <brk id="88" max="10" man="1"/>
    <brk id="99" max="10" man="1"/>
    <brk id="108" max="10" man="1"/>
    <brk id="116" max="10" man="1"/>
    <brk id="125" max="10" man="1"/>
    <brk id="135" max="10" man="1"/>
    <brk id="143" max="10" man="1"/>
    <brk id="152" max="10" man="1"/>
    <brk id="183" max="10" man="1"/>
    <brk id="195" max="10" man="1"/>
    <brk id="208" max="10" man="1"/>
    <brk id="223" max="10" man="1"/>
    <brk id="231" max="10" man="1"/>
  </rowBreaks>
  <legacyDrawingHF r:id="rId2"/>
</worksheet>
</file>

<file path=xl/worksheets/sheet12.xml><?xml version="1.0" encoding="utf-8"?>
<worksheet xmlns="http://schemas.openxmlformats.org/spreadsheetml/2006/main" xmlns:r="http://schemas.openxmlformats.org/officeDocument/2006/relationships">
  <dimension ref="A1:I32"/>
  <sheetViews>
    <sheetView showGridLines="0" view="pageBreakPreview" zoomScale="60" zoomScaleNormal="80" workbookViewId="0">
      <selection activeCell="C12" sqref="C12:C22"/>
    </sheetView>
  </sheetViews>
  <sheetFormatPr baseColWidth="10" defaultColWidth="11.42578125" defaultRowHeight="13.5"/>
  <cols>
    <col min="1" max="1" width="35.85546875" style="1" customWidth="1"/>
    <col min="2" max="2" width="12.140625" style="1" customWidth="1"/>
    <col min="3" max="3" width="21.7109375" style="1" customWidth="1"/>
    <col min="4" max="4" width="14" style="1" customWidth="1"/>
    <col min="5" max="5" width="13.5703125" style="1" customWidth="1"/>
    <col min="6" max="6" width="55.28515625" style="1" customWidth="1"/>
    <col min="7" max="7" width="20.140625" style="1" hidden="1" customWidth="1"/>
    <col min="8" max="8" width="0" style="1" hidden="1" customWidth="1"/>
    <col min="9" max="9" width="0.140625" style="1" customWidth="1"/>
    <col min="10" max="16384" width="11.42578125" style="1"/>
  </cols>
  <sheetData>
    <row r="1" spans="1:9" ht="35.1" customHeight="1">
      <c r="A1" s="537" t="s">
        <v>81</v>
      </c>
      <c r="B1" s="538"/>
      <c r="C1" s="538"/>
      <c r="D1" s="538"/>
      <c r="E1" s="538"/>
      <c r="F1" s="539"/>
    </row>
    <row r="2" spans="1:9" ht="5.25" customHeight="1"/>
    <row r="3" spans="1:9" ht="20.100000000000001" customHeight="1">
      <c r="A3" s="540" t="str">
        <f>+IAPP!A3</f>
        <v>UNIDAD RESPONSABLE DEL GASTO: 35 C0 01 Secretaría de Desarrollo Rural y Equidad para las Comunidades</v>
      </c>
      <c r="B3" s="541"/>
      <c r="C3" s="541"/>
      <c r="D3" s="541"/>
      <c r="E3" s="541"/>
      <c r="F3" s="542"/>
    </row>
    <row r="4" spans="1:9" ht="20.100000000000001" customHeight="1">
      <c r="A4" s="540" t="str">
        <f>+IAPP!A4</f>
        <v>PERÍODO: Enero - Septiembre 2017</v>
      </c>
      <c r="B4" s="541"/>
      <c r="C4" s="541"/>
      <c r="D4" s="541"/>
      <c r="E4" s="541"/>
      <c r="F4" s="542"/>
    </row>
    <row r="5" spans="1:9" ht="35.1" customHeight="1">
      <c r="A5" s="694" t="s">
        <v>122</v>
      </c>
      <c r="B5" s="695"/>
      <c r="C5" s="695"/>
      <c r="D5" s="695"/>
      <c r="E5" s="695"/>
      <c r="F5" s="696"/>
      <c r="G5" s="3"/>
    </row>
    <row r="6" spans="1:9" ht="35.1" customHeight="1">
      <c r="A6" s="114" t="s">
        <v>94</v>
      </c>
      <c r="B6" s="698" t="s">
        <v>27</v>
      </c>
      <c r="C6" s="699"/>
      <c r="D6" s="529" t="s">
        <v>95</v>
      </c>
      <c r="E6" s="699"/>
      <c r="F6" s="9" t="s">
        <v>97</v>
      </c>
    </row>
    <row r="7" spans="1:9" ht="18" customHeight="1">
      <c r="A7" s="260">
        <v>233888826</v>
      </c>
      <c r="B7" s="700">
        <v>319577259.70000005</v>
      </c>
      <c r="C7" s="701"/>
      <c r="D7" s="700">
        <f>+B7-A7</f>
        <v>85688433.700000048</v>
      </c>
      <c r="E7" s="701"/>
      <c r="F7" s="71">
        <f>+((B7/A7)-1)*100</f>
        <v>36.636394805795483</v>
      </c>
      <c r="G7" s="294"/>
    </row>
    <row r="8" spans="1:9" ht="9" customHeight="1">
      <c r="A8" s="46"/>
      <c r="B8" s="46"/>
      <c r="C8" s="46"/>
      <c r="D8" s="47"/>
      <c r="E8" s="47"/>
      <c r="F8" s="48"/>
    </row>
    <row r="9" spans="1:9" ht="12" customHeight="1">
      <c r="A9" s="535" t="s">
        <v>127</v>
      </c>
      <c r="B9" s="535" t="s">
        <v>94</v>
      </c>
      <c r="C9" s="535" t="s">
        <v>27</v>
      </c>
      <c r="D9" s="535" t="s">
        <v>53</v>
      </c>
      <c r="E9" s="535" t="s">
        <v>92</v>
      </c>
      <c r="F9" s="140"/>
    </row>
    <row r="10" spans="1:9" ht="12" customHeight="1">
      <c r="A10" s="697"/>
      <c r="B10" s="697"/>
      <c r="C10" s="697"/>
      <c r="D10" s="697"/>
      <c r="E10" s="697"/>
      <c r="F10" s="142" t="s">
        <v>128</v>
      </c>
    </row>
    <row r="11" spans="1:9" ht="27" customHeight="1">
      <c r="A11" s="536"/>
      <c r="B11" s="536"/>
      <c r="C11" s="536"/>
      <c r="D11" s="536"/>
      <c r="E11" s="536"/>
      <c r="F11" s="141"/>
    </row>
    <row r="12" spans="1:9" s="37" customFormat="1" ht="97.5" customHeight="1">
      <c r="A12" s="308" t="s">
        <v>378</v>
      </c>
      <c r="B12" s="309">
        <v>0</v>
      </c>
      <c r="C12" s="309">
        <v>12000000</v>
      </c>
      <c r="D12" s="308">
        <v>11172</v>
      </c>
      <c r="E12" s="308" t="s">
        <v>331</v>
      </c>
      <c r="F12" s="308" t="s">
        <v>379</v>
      </c>
      <c r="G12" s="233">
        <v>321361</v>
      </c>
      <c r="H12" s="233" t="s">
        <v>383</v>
      </c>
      <c r="I12" s="233"/>
    </row>
    <row r="13" spans="1:9" s="37" customFormat="1" ht="304.5" customHeight="1">
      <c r="A13" s="308" t="s">
        <v>380</v>
      </c>
      <c r="B13" s="309">
        <v>0</v>
      </c>
      <c r="C13" s="309">
        <v>20000000</v>
      </c>
      <c r="D13" s="308">
        <v>11172</v>
      </c>
      <c r="E13" s="308" t="s">
        <v>331</v>
      </c>
      <c r="F13" s="308" t="s">
        <v>381</v>
      </c>
      <c r="G13" s="233">
        <v>321354</v>
      </c>
      <c r="H13" s="233" t="s">
        <v>384</v>
      </c>
      <c r="I13" s="233">
        <v>44511100</v>
      </c>
    </row>
    <row r="14" spans="1:9" s="37" customFormat="1" ht="187.5" customHeight="1">
      <c r="A14" s="308" t="s">
        <v>330</v>
      </c>
      <c r="B14" s="309">
        <v>0</v>
      </c>
      <c r="C14" s="309">
        <v>5000000</v>
      </c>
      <c r="D14" s="308">
        <v>11172</v>
      </c>
      <c r="E14" s="308" t="s">
        <v>331</v>
      </c>
      <c r="F14" s="308" t="s">
        <v>382</v>
      </c>
      <c r="G14" s="233">
        <v>124335</v>
      </c>
      <c r="H14" s="233" t="s">
        <v>384</v>
      </c>
      <c r="I14" s="233">
        <v>44511100</v>
      </c>
    </row>
    <row r="15" spans="1:9" s="37" customFormat="1" ht="140.25" customHeight="1">
      <c r="A15" s="308" t="s">
        <v>385</v>
      </c>
      <c r="B15" s="309">
        <v>0</v>
      </c>
      <c r="C15" s="309">
        <v>300000</v>
      </c>
      <c r="D15" s="308">
        <v>11172</v>
      </c>
      <c r="E15" s="308" t="s">
        <v>331</v>
      </c>
      <c r="F15" s="308" t="s">
        <v>386</v>
      </c>
      <c r="G15" s="233">
        <v>269537</v>
      </c>
      <c r="H15" s="233" t="s">
        <v>384</v>
      </c>
      <c r="I15" s="233">
        <v>38311100</v>
      </c>
    </row>
    <row r="16" spans="1:9" s="37" customFormat="1" ht="84" customHeight="1">
      <c r="A16" s="308" t="s">
        <v>391</v>
      </c>
      <c r="B16" s="309">
        <v>0</v>
      </c>
      <c r="C16" s="309">
        <v>8970225.7899999991</v>
      </c>
      <c r="D16" s="308" t="s">
        <v>388</v>
      </c>
      <c r="E16" s="308" t="s">
        <v>331</v>
      </c>
      <c r="F16" s="308" t="s">
        <v>389</v>
      </c>
      <c r="G16" s="233">
        <v>268498</v>
      </c>
      <c r="H16" s="233" t="s">
        <v>387</v>
      </c>
      <c r="I16" s="233">
        <v>44121100</v>
      </c>
    </row>
    <row r="17" spans="1:9" s="37" customFormat="1" ht="84.75" customHeight="1">
      <c r="A17" s="308" t="s">
        <v>368</v>
      </c>
      <c r="B17" s="309">
        <v>0</v>
      </c>
      <c r="C17" s="309">
        <v>1139816</v>
      </c>
      <c r="D17" s="308" t="s">
        <v>392</v>
      </c>
      <c r="E17" s="308" t="s">
        <v>393</v>
      </c>
      <c r="F17" s="308" t="s">
        <v>394</v>
      </c>
      <c r="G17" s="233">
        <v>268478</v>
      </c>
      <c r="H17" s="233" t="s">
        <v>390</v>
      </c>
      <c r="I17" s="233">
        <v>56212100</v>
      </c>
    </row>
    <row r="18" spans="1:9" s="37" customFormat="1" ht="90" customHeight="1">
      <c r="A18" s="308" t="s">
        <v>397</v>
      </c>
      <c r="B18" s="309">
        <v>0</v>
      </c>
      <c r="C18" s="309">
        <v>11250000</v>
      </c>
      <c r="D18" s="308">
        <v>11172</v>
      </c>
      <c r="E18" s="308" t="s">
        <v>331</v>
      </c>
      <c r="F18" s="308" t="s">
        <v>398</v>
      </c>
      <c r="G18" s="233" t="s">
        <v>395</v>
      </c>
      <c r="H18" s="233" t="s">
        <v>396</v>
      </c>
      <c r="I18" s="233">
        <v>44121129</v>
      </c>
    </row>
    <row r="19" spans="1:9" s="37" customFormat="1" ht="67.5" customHeight="1">
      <c r="A19" s="308" t="s">
        <v>330</v>
      </c>
      <c r="B19" s="309">
        <v>0</v>
      </c>
      <c r="C19" s="309">
        <v>3000000</v>
      </c>
      <c r="D19" s="308">
        <v>11172</v>
      </c>
      <c r="E19" s="308" t="s">
        <v>331</v>
      </c>
      <c r="F19" s="308" t="s">
        <v>400</v>
      </c>
      <c r="G19" s="233">
        <v>124335</v>
      </c>
      <c r="H19" s="233" t="s">
        <v>399</v>
      </c>
      <c r="I19" s="233">
        <v>38311100</v>
      </c>
    </row>
    <row r="20" spans="1:9" s="37" customFormat="1" ht="69.75" customHeight="1">
      <c r="A20" s="308" t="s">
        <v>367</v>
      </c>
      <c r="B20" s="309">
        <v>0</v>
      </c>
      <c r="C20" s="309">
        <v>1028391.91</v>
      </c>
      <c r="D20" s="308" t="s">
        <v>401</v>
      </c>
      <c r="E20" s="308" t="s">
        <v>331</v>
      </c>
      <c r="F20" s="308" t="s">
        <v>402</v>
      </c>
      <c r="G20" s="233">
        <v>321352</v>
      </c>
      <c r="H20" s="233" t="s">
        <v>404</v>
      </c>
      <c r="I20" s="233">
        <v>44121100</v>
      </c>
    </row>
    <row r="21" spans="1:9" s="37" customFormat="1" ht="97.5" customHeight="1">
      <c r="A21" s="308" t="s">
        <v>297</v>
      </c>
      <c r="B21" s="309">
        <v>0</v>
      </c>
      <c r="C21" s="309">
        <v>4000000</v>
      </c>
      <c r="D21" s="308" t="s">
        <v>403</v>
      </c>
      <c r="E21" s="308" t="s">
        <v>331</v>
      </c>
      <c r="F21" s="308" t="s">
        <v>406</v>
      </c>
      <c r="G21" s="233">
        <v>321356</v>
      </c>
      <c r="H21" s="233" t="s">
        <v>405</v>
      </c>
      <c r="I21" s="233">
        <v>44121100</v>
      </c>
    </row>
    <row r="22" spans="1:9" s="37" customFormat="1" ht="63.75" customHeight="1">
      <c r="A22" s="308" t="s">
        <v>367</v>
      </c>
      <c r="B22" s="309">
        <v>0</v>
      </c>
      <c r="C22" s="309">
        <v>19000000</v>
      </c>
      <c r="D22" s="308">
        <v>11173</v>
      </c>
      <c r="E22" s="308" t="s">
        <v>331</v>
      </c>
      <c r="F22" s="308" t="s">
        <v>408</v>
      </c>
      <c r="G22" s="233">
        <v>321352</v>
      </c>
      <c r="H22" s="233" t="s">
        <v>407</v>
      </c>
      <c r="I22" s="233">
        <v>44121100</v>
      </c>
    </row>
    <row r="23" spans="1:9" ht="24.75" customHeight="1">
      <c r="A23" s="266" t="s">
        <v>79</v>
      </c>
      <c r="B23" s="307"/>
      <c r="C23" s="310">
        <f>+SUM(C12:C22)</f>
        <v>85688433.699999988</v>
      </c>
      <c r="D23" s="307"/>
      <c r="E23" s="307"/>
      <c r="F23" s="307"/>
    </row>
    <row r="24" spans="1:9" ht="17.100000000000001" customHeight="1"/>
    <row r="25" spans="1:9" ht="17.100000000000001" customHeight="1"/>
    <row r="26" spans="1:9" ht="17.100000000000001" customHeight="1"/>
    <row r="27" spans="1:9" ht="13.5" customHeight="1"/>
    <row r="29" spans="1:9" ht="39.75" customHeight="1"/>
    <row r="30" spans="1:9" ht="13.5" customHeight="1"/>
    <row r="32" spans="1:9" ht="27" customHeight="1"/>
  </sheetData>
  <mergeCells count="13">
    <mergeCell ref="A1:F1"/>
    <mergeCell ref="A3:F3"/>
    <mergeCell ref="A4:F4"/>
    <mergeCell ref="A5:F5"/>
    <mergeCell ref="A9:A11"/>
    <mergeCell ref="B6:C6"/>
    <mergeCell ref="B7:C7"/>
    <mergeCell ref="D6:E6"/>
    <mergeCell ref="D7:E7"/>
    <mergeCell ref="B9:B11"/>
    <mergeCell ref="C9:C11"/>
    <mergeCell ref="D9:D11"/>
    <mergeCell ref="E9:E11"/>
  </mergeCells>
  <conditionalFormatting sqref="A4">
    <cfRule type="cellIs" dxfId="6"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70" orientation="landscape" r:id="rId1"/>
  <headerFooter scaleWithDoc="0">
    <oddHeader>&amp;C&amp;G</oddHeader>
    <oddFooter>&amp;C&amp;G</oddFooter>
  </headerFooter>
  <rowBreaks count="1" manualBreakCount="1">
    <brk id="17" max="8" man="1"/>
  </rowBreaks>
  <ignoredErrors>
    <ignoredError sqref="C7 E7" numberStoredAsText="1"/>
  </ignoredErrors>
  <legacyDrawingHF r:id="rId2"/>
</worksheet>
</file>

<file path=xl/worksheets/sheet13.xml><?xml version="1.0" encoding="utf-8"?>
<worksheet xmlns="http://schemas.openxmlformats.org/spreadsheetml/2006/main" xmlns:r="http://schemas.openxmlformats.org/officeDocument/2006/relationships">
  <dimension ref="B1:F34"/>
  <sheetViews>
    <sheetView showGridLines="0" view="pageBreakPreview" zoomScale="60" workbookViewId="0">
      <selection activeCell="B3" sqref="B3:F3"/>
    </sheetView>
  </sheetViews>
  <sheetFormatPr baseColWidth="10" defaultColWidth="11.42578125" defaultRowHeight="13.5"/>
  <cols>
    <col min="1" max="1" width="9.5703125" style="1" customWidth="1"/>
    <col min="2" max="2" width="35.85546875" style="1" customWidth="1"/>
    <col min="3" max="3" width="15.140625" style="1" customWidth="1"/>
    <col min="4" max="4" width="16.140625" style="1" customWidth="1"/>
    <col min="5" max="5" width="20.85546875" style="1" customWidth="1"/>
    <col min="6" max="6" width="45.85546875" style="1" customWidth="1"/>
    <col min="7" max="16384" width="11.42578125" style="1"/>
  </cols>
  <sheetData>
    <row r="1" spans="2:6" ht="35.1" customHeight="1">
      <c r="B1" s="537" t="s">
        <v>78</v>
      </c>
      <c r="C1" s="538"/>
      <c r="D1" s="538"/>
      <c r="E1" s="538"/>
      <c r="F1" s="539"/>
    </row>
    <row r="2" spans="2:6" ht="6.75" customHeight="1"/>
    <row r="3" spans="2:6" ht="20.100000000000001" customHeight="1">
      <c r="B3" s="540" t="str">
        <f>+EAP!A3</f>
        <v>UNIDAD RESPONSABLE DEL GASTO: 35 C0 01 Secretaría de Desarrollo Rural y Equidad para las Comunidades</v>
      </c>
      <c r="C3" s="541"/>
      <c r="D3" s="541"/>
      <c r="E3" s="541"/>
      <c r="F3" s="542"/>
    </row>
    <row r="4" spans="2:6" ht="20.100000000000001" customHeight="1">
      <c r="B4" s="540" t="str">
        <f>+EAP!A4</f>
        <v>PERÍODO: Enero - Septiembre 2017</v>
      </c>
      <c r="C4" s="541"/>
      <c r="D4" s="541"/>
      <c r="E4" s="541"/>
      <c r="F4" s="542"/>
    </row>
    <row r="5" spans="2:6" ht="25.35" customHeight="1">
      <c r="B5" s="535" t="s">
        <v>96</v>
      </c>
      <c r="C5" s="564" t="s">
        <v>24</v>
      </c>
      <c r="D5" s="638"/>
      <c r="E5" s="636" t="s">
        <v>144</v>
      </c>
      <c r="F5" s="535" t="s">
        <v>17</v>
      </c>
    </row>
    <row r="6" spans="2:6" ht="19.5" customHeight="1">
      <c r="B6" s="536"/>
      <c r="C6" s="143" t="s">
        <v>103</v>
      </c>
      <c r="D6" s="143" t="s">
        <v>25</v>
      </c>
      <c r="E6" s="637"/>
      <c r="F6" s="536"/>
    </row>
    <row r="7" spans="2:6" ht="15" customHeight="1">
      <c r="B7" s="45" t="s">
        <v>0</v>
      </c>
      <c r="C7" s="45" t="s">
        <v>1</v>
      </c>
      <c r="D7" s="45" t="s">
        <v>2</v>
      </c>
      <c r="E7" s="45" t="s">
        <v>6</v>
      </c>
      <c r="F7" s="45" t="s">
        <v>3</v>
      </c>
    </row>
    <row r="8" spans="2:6" ht="15" customHeight="1">
      <c r="B8" s="74"/>
      <c r="C8" s="74"/>
      <c r="D8" s="74"/>
      <c r="E8" s="74"/>
      <c r="F8" s="70"/>
    </row>
    <row r="9" spans="2:6" ht="15" customHeight="1">
      <c r="B9" s="74"/>
      <c r="C9" s="74"/>
      <c r="D9" s="74"/>
      <c r="E9" s="74"/>
      <c r="F9" s="70"/>
    </row>
    <row r="10" spans="2:6" ht="15" customHeight="1">
      <c r="B10" s="74"/>
      <c r="C10" s="74"/>
      <c r="D10" s="74"/>
      <c r="E10" s="74"/>
      <c r="F10" s="70"/>
    </row>
    <row r="11" spans="2:6" ht="15" customHeight="1">
      <c r="B11" s="74"/>
      <c r="C11" s="74"/>
      <c r="D11" s="95"/>
      <c r="E11" s="95"/>
      <c r="F11" s="70"/>
    </row>
    <row r="12" spans="2:6" ht="15" customHeight="1">
      <c r="B12" s="74"/>
      <c r="C12" s="74"/>
      <c r="D12" s="74"/>
      <c r="E12" s="74"/>
      <c r="F12" s="70"/>
    </row>
    <row r="13" spans="2:6" ht="15" customHeight="1">
      <c r="B13" s="74"/>
      <c r="C13" s="74"/>
      <c r="D13" s="74"/>
      <c r="E13" s="74"/>
      <c r="F13" s="70"/>
    </row>
    <row r="14" spans="2:6" ht="15" customHeight="1">
      <c r="B14" s="74"/>
      <c r="C14" s="74"/>
      <c r="D14" s="74"/>
      <c r="E14" s="74"/>
      <c r="F14" s="70"/>
    </row>
    <row r="15" spans="2:6" ht="15" customHeight="1">
      <c r="B15" s="74"/>
      <c r="C15" s="74"/>
      <c r="D15" s="74"/>
      <c r="E15" s="74"/>
      <c r="F15" s="70"/>
    </row>
    <row r="16" spans="2:6" ht="15" customHeight="1">
      <c r="B16" s="74"/>
      <c r="C16" s="74"/>
      <c r="D16" s="74"/>
      <c r="E16" s="74"/>
      <c r="F16" s="70"/>
    </row>
    <row r="17" spans="2:6" ht="15" customHeight="1">
      <c r="B17" s="74"/>
      <c r="C17" s="74"/>
      <c r="D17" s="74"/>
      <c r="E17" s="74"/>
      <c r="F17" s="70"/>
    </row>
    <row r="18" spans="2:6" ht="15" customHeight="1">
      <c r="B18" s="74"/>
      <c r="C18" s="74"/>
      <c r="D18" s="74"/>
      <c r="E18" s="74"/>
      <c r="F18" s="70"/>
    </row>
    <row r="19" spans="2:6" ht="15" customHeight="1">
      <c r="B19" s="74"/>
      <c r="C19" s="74"/>
      <c r="D19" s="74"/>
      <c r="E19" s="74"/>
      <c r="F19" s="70"/>
    </row>
    <row r="20" spans="2:6" ht="15" customHeight="1">
      <c r="B20" s="74"/>
      <c r="C20" s="74"/>
      <c r="D20" s="74"/>
      <c r="E20" s="74"/>
      <c r="F20" s="70"/>
    </row>
    <row r="21" spans="2:6" ht="15" customHeight="1">
      <c r="B21" s="74"/>
      <c r="C21" s="74"/>
      <c r="D21" s="74"/>
      <c r="E21" s="74"/>
      <c r="F21" s="70"/>
    </row>
    <row r="22" spans="2:6" ht="15" customHeight="1">
      <c r="B22" s="74"/>
      <c r="C22" s="74"/>
      <c r="D22" s="74"/>
      <c r="E22" s="74"/>
      <c r="F22" s="70"/>
    </row>
    <row r="23" spans="2:6" ht="15" customHeight="1">
      <c r="B23" s="74"/>
      <c r="C23" s="74"/>
      <c r="D23" s="74"/>
      <c r="E23" s="74"/>
      <c r="F23" s="70"/>
    </row>
    <row r="24" spans="2:6" ht="15" customHeight="1">
      <c r="B24" s="74"/>
      <c r="C24" s="74"/>
      <c r="D24" s="74"/>
      <c r="E24" s="74"/>
      <c r="F24" s="70"/>
    </row>
    <row r="25" spans="2:6" ht="15" customHeight="1">
      <c r="B25" s="65"/>
      <c r="C25" s="65"/>
      <c r="D25" s="65"/>
      <c r="E25" s="65"/>
      <c r="F25" s="67"/>
    </row>
    <row r="26" spans="2:6" ht="15" customHeight="1">
      <c r="B26" s="65"/>
      <c r="C26" s="65"/>
      <c r="D26" s="65"/>
      <c r="E26" s="65"/>
      <c r="F26" s="67"/>
    </row>
    <row r="27" spans="2:6" ht="15" customHeight="1">
      <c r="B27" s="65"/>
      <c r="C27" s="65"/>
      <c r="D27" s="65"/>
      <c r="E27" s="65"/>
      <c r="F27" s="67"/>
    </row>
    <row r="28" spans="2:6" ht="15" customHeight="1">
      <c r="B28" s="65"/>
      <c r="C28" s="65"/>
      <c r="D28" s="65"/>
      <c r="E28" s="65"/>
      <c r="F28" s="67"/>
    </row>
    <row r="29" spans="2:6" ht="15" customHeight="1">
      <c r="B29" s="72" t="s">
        <v>143</v>
      </c>
      <c r="C29" s="65"/>
      <c r="D29" s="65"/>
      <c r="E29" s="65"/>
      <c r="F29" s="67"/>
    </row>
    <row r="30" spans="2:6" ht="15" customHeight="1">
      <c r="B30" s="72"/>
      <c r="C30" s="72"/>
      <c r="D30" s="72"/>
      <c r="E30" s="72"/>
      <c r="F30" s="73"/>
    </row>
    <row r="31" spans="2:6">
      <c r="B31" s="24"/>
      <c r="C31" s="37"/>
      <c r="D31" s="37"/>
      <c r="E31" s="37"/>
    </row>
    <row r="33" spans="2:6">
      <c r="B33" s="10"/>
      <c r="D33" s="12"/>
      <c r="E33" s="12"/>
      <c r="F33" s="12"/>
    </row>
    <row r="34" spans="2:6">
      <c r="B34" s="13"/>
      <c r="D34" s="15"/>
      <c r="E34" s="15"/>
      <c r="F34" s="15"/>
    </row>
  </sheetData>
  <mergeCells count="7">
    <mergeCell ref="B5:B6"/>
    <mergeCell ref="C5:D5"/>
    <mergeCell ref="F5:F6"/>
    <mergeCell ref="B1:F1"/>
    <mergeCell ref="B3:F3"/>
    <mergeCell ref="B4:F4"/>
    <mergeCell ref="E5:E6"/>
  </mergeCells>
  <phoneticPr fontId="0" type="noConversion"/>
  <conditionalFormatting sqref="B4">
    <cfRule type="cellIs" dxfId="5"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ignoredErrors>
    <ignoredError sqref="B7:D7 E7:F7" numberStoredAsText="1"/>
  </ignoredErrors>
  <drawing r:id="rId2"/>
  <legacyDrawingHF r:id="rId3"/>
</worksheet>
</file>

<file path=xl/worksheets/sheet14.xml><?xml version="1.0" encoding="utf-8"?>
<worksheet xmlns="http://schemas.openxmlformats.org/spreadsheetml/2006/main" xmlns:r="http://schemas.openxmlformats.org/officeDocument/2006/relationships">
  <dimension ref="A1:K11"/>
  <sheetViews>
    <sheetView showGridLines="0" view="pageBreakPreview" zoomScaleSheetLayoutView="100" workbookViewId="0">
      <selection activeCell="E9" sqref="E9"/>
    </sheetView>
  </sheetViews>
  <sheetFormatPr baseColWidth="10" defaultColWidth="11.42578125" defaultRowHeight="13.5"/>
  <cols>
    <col min="1" max="1" width="40.85546875" style="1" customWidth="1"/>
    <col min="2" max="2" width="15.7109375" style="1" customWidth="1"/>
    <col min="3" max="3" width="15.28515625" style="1" customWidth="1"/>
    <col min="4" max="4" width="16.140625" style="1" customWidth="1"/>
    <col min="5" max="5" width="19.28515625" style="1" customWidth="1"/>
    <col min="6" max="6" width="45.85546875" style="1" customWidth="1"/>
    <col min="7" max="16384" width="11.42578125" style="1"/>
  </cols>
  <sheetData>
    <row r="1" spans="1:11" ht="35.1" customHeight="1">
      <c r="A1" s="537" t="s">
        <v>80</v>
      </c>
      <c r="B1" s="538"/>
      <c r="C1" s="538"/>
      <c r="D1" s="538"/>
      <c r="E1" s="538"/>
      <c r="F1" s="539"/>
    </row>
    <row r="2" spans="1:11" ht="6.75" customHeight="1"/>
    <row r="3" spans="1:11" ht="20.100000000000001" customHeight="1">
      <c r="A3" s="436" t="str">
        <f>+PPI!A3</f>
        <v>UNIDAD RESPONSABLE DEL GASTO: 35 C0 01 Secretaría de Desarrollo Rural y Equidad para las Comunidades</v>
      </c>
      <c r="B3" s="437"/>
      <c r="C3" s="437"/>
      <c r="D3" s="437"/>
      <c r="E3" s="437"/>
      <c r="F3" s="437"/>
      <c r="G3" s="437"/>
      <c r="H3" s="437"/>
      <c r="I3" s="437"/>
      <c r="J3" s="437"/>
      <c r="K3" s="438"/>
    </row>
    <row r="4" spans="1:11" ht="20.100000000000001" customHeight="1">
      <c r="A4" s="439" t="str">
        <f>+PPI!A4</f>
        <v>PERÍODO: Enero - Septiembre 2017</v>
      </c>
      <c r="B4" s="440"/>
      <c r="C4" s="440"/>
      <c r="D4" s="440"/>
      <c r="E4" s="440"/>
      <c r="F4" s="440"/>
      <c r="G4" s="440"/>
      <c r="H4" s="440"/>
      <c r="I4" s="440"/>
      <c r="J4" s="440"/>
      <c r="K4" s="441"/>
    </row>
    <row r="5" spans="1:11" ht="25.35" customHeight="1">
      <c r="A5" s="535" t="s">
        <v>31</v>
      </c>
      <c r="B5" s="564" t="s">
        <v>123</v>
      </c>
      <c r="C5" s="565"/>
      <c r="D5" s="565"/>
      <c r="E5" s="638"/>
      <c r="F5" s="535" t="s">
        <v>26</v>
      </c>
    </row>
    <row r="6" spans="1:11" ht="31.5" customHeight="1">
      <c r="A6" s="536"/>
      <c r="B6" s="143" t="s">
        <v>34</v>
      </c>
      <c r="C6" s="143" t="s">
        <v>33</v>
      </c>
      <c r="D6" s="143" t="s">
        <v>30</v>
      </c>
      <c r="E6" s="143" t="s">
        <v>32</v>
      </c>
      <c r="F6" s="536"/>
    </row>
    <row r="7" spans="1:11" ht="249.75" customHeight="1">
      <c r="A7" s="9" t="s">
        <v>428</v>
      </c>
      <c r="B7" s="333">
        <v>20790650</v>
      </c>
      <c r="C7" s="333">
        <v>4289595.5599999996</v>
      </c>
      <c r="D7" s="333">
        <v>110041.85</v>
      </c>
      <c r="E7" s="333">
        <v>16611096.289999999</v>
      </c>
      <c r="F7" s="9" t="s">
        <v>429</v>
      </c>
    </row>
    <row r="8" spans="1:11" ht="18" customHeight="1">
      <c r="A8" s="72" t="s">
        <v>79</v>
      </c>
      <c r="B8" s="332">
        <f>+B7</f>
        <v>20790650</v>
      </c>
      <c r="C8" s="332">
        <f>+C7</f>
        <v>4289595.5599999996</v>
      </c>
      <c r="D8" s="332">
        <f>+D7</f>
        <v>110041.85</v>
      </c>
      <c r="E8" s="521">
        <f>+E7</f>
        <v>16611096.289999999</v>
      </c>
      <c r="F8" s="67"/>
    </row>
    <row r="9" spans="1:11">
      <c r="A9" s="24"/>
      <c r="B9" s="37"/>
      <c r="C9" s="37"/>
      <c r="D9" s="37"/>
      <c r="E9" s="522"/>
    </row>
    <row r="10" spans="1:11">
      <c r="A10" s="10"/>
      <c r="D10" s="12"/>
      <c r="E10" s="294"/>
      <c r="F10" s="12"/>
    </row>
    <row r="11" spans="1:11">
      <c r="A11" s="13"/>
      <c r="D11" s="15"/>
      <c r="F11" s="15"/>
    </row>
  </sheetData>
  <mergeCells count="4">
    <mergeCell ref="A5:A6"/>
    <mergeCell ref="F5:F6"/>
    <mergeCell ref="A1:F1"/>
    <mergeCell ref="B5:E5"/>
  </mergeCells>
  <phoneticPr fontId="0" type="noConversion"/>
  <conditionalFormatting sqref="A4">
    <cfRule type="cellIs" dxfId="4"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legacyDrawingHF r:id="rId2"/>
</worksheet>
</file>

<file path=xl/worksheets/sheet15.xml><?xml version="1.0" encoding="utf-8"?>
<worksheet xmlns="http://schemas.openxmlformats.org/spreadsheetml/2006/main" xmlns:r="http://schemas.openxmlformats.org/officeDocument/2006/relationships">
  <dimension ref="A1:H23"/>
  <sheetViews>
    <sheetView showGridLines="0" view="pageBreakPreview" topLeftCell="C1" zoomScale="70" zoomScaleNormal="80" zoomScaleSheetLayoutView="70" workbookViewId="0">
      <selection activeCell="G17" sqref="G17"/>
    </sheetView>
  </sheetViews>
  <sheetFormatPr baseColWidth="10" defaultColWidth="9.140625" defaultRowHeight="13.5"/>
  <cols>
    <col min="1" max="1" width="30.85546875" style="1" customWidth="1"/>
    <col min="2" max="2" width="17.85546875" style="1" customWidth="1"/>
    <col min="3" max="3" width="25.85546875" style="1" customWidth="1"/>
    <col min="4" max="4" width="39.140625" style="1" customWidth="1"/>
    <col min="5" max="5" width="15.85546875" style="1" customWidth="1"/>
    <col min="6" max="6" width="11.42578125" style="1" customWidth="1"/>
    <col min="7" max="7" width="20.85546875" style="1" customWidth="1"/>
    <col min="8" max="8" width="26.140625" style="1" hidden="1" customWidth="1"/>
    <col min="9" max="16384" width="9.140625" style="1"/>
  </cols>
  <sheetData>
    <row r="1" spans="1:8" ht="35.1" customHeight="1">
      <c r="A1" s="537" t="s">
        <v>82</v>
      </c>
      <c r="B1" s="538"/>
      <c r="C1" s="538"/>
      <c r="D1" s="538"/>
      <c r="E1" s="538"/>
      <c r="F1" s="538"/>
      <c r="G1" s="539"/>
    </row>
    <row r="2" spans="1:8" s="17" customFormat="1" ht="8.25" customHeight="1">
      <c r="A2" s="16"/>
      <c r="B2" s="16"/>
      <c r="C2" s="16"/>
      <c r="D2" s="16"/>
      <c r="E2" s="16"/>
      <c r="F2" s="16"/>
      <c r="G2" s="16"/>
    </row>
    <row r="3" spans="1:8" s="17" customFormat="1" ht="19.5" customHeight="1">
      <c r="A3" s="540" t="str">
        <f>+'ADS-2'!A3:F3</f>
        <v>UNIDAD RESPONSABLE DEL GASTO: 35 C0 01 Secretaría de Desarrollo Rural y Equidad para las Comunidades</v>
      </c>
      <c r="B3" s="541"/>
      <c r="C3" s="541"/>
      <c r="D3" s="541"/>
      <c r="E3" s="541"/>
      <c r="F3" s="541"/>
      <c r="G3" s="542"/>
    </row>
    <row r="4" spans="1:8" s="17" customFormat="1" ht="19.5" customHeight="1">
      <c r="A4" s="540" t="str">
        <f>+'ADS-2'!A4:F4</f>
        <v>PERÍODO: Enero - Septiembre 2017</v>
      </c>
      <c r="B4" s="541"/>
      <c r="C4" s="541"/>
      <c r="D4" s="541"/>
      <c r="E4" s="541"/>
      <c r="F4" s="541"/>
      <c r="G4" s="542"/>
    </row>
    <row r="5" spans="1:8" ht="25.35" customHeight="1">
      <c r="A5" s="535" t="s">
        <v>134</v>
      </c>
      <c r="B5" s="535" t="s">
        <v>36</v>
      </c>
      <c r="C5" s="535" t="s">
        <v>19</v>
      </c>
      <c r="D5" s="535" t="s">
        <v>20</v>
      </c>
      <c r="E5" s="564" t="s">
        <v>24</v>
      </c>
      <c r="F5" s="638"/>
      <c r="G5" s="535" t="s">
        <v>144</v>
      </c>
    </row>
    <row r="6" spans="1:8" s="18" customFormat="1" ht="25.35" customHeight="1">
      <c r="A6" s="536"/>
      <c r="B6" s="536"/>
      <c r="C6" s="536"/>
      <c r="D6" s="536"/>
      <c r="E6" s="143" t="s">
        <v>103</v>
      </c>
      <c r="F6" s="143" t="s">
        <v>25</v>
      </c>
      <c r="G6" s="536"/>
    </row>
    <row r="7" spans="1:8" ht="15" customHeight="1">
      <c r="A7" s="45" t="s">
        <v>0</v>
      </c>
      <c r="B7" s="45" t="s">
        <v>1</v>
      </c>
      <c r="C7" s="45" t="s">
        <v>2</v>
      </c>
      <c r="D7" s="45" t="s">
        <v>2</v>
      </c>
      <c r="E7" s="45" t="s">
        <v>6</v>
      </c>
      <c r="F7" s="45" t="s">
        <v>3</v>
      </c>
      <c r="G7" s="45" t="s">
        <v>4</v>
      </c>
    </row>
    <row r="8" spans="1:8" ht="197.25" customHeight="1">
      <c r="A8" s="236" t="s">
        <v>332</v>
      </c>
      <c r="B8" s="236" t="s">
        <v>333</v>
      </c>
      <c r="C8" s="236" t="s">
        <v>334</v>
      </c>
      <c r="D8" s="239" t="s">
        <v>335</v>
      </c>
      <c r="E8" s="236" t="s">
        <v>216</v>
      </c>
      <c r="F8" s="216">
        <v>2015</v>
      </c>
      <c r="G8" s="314">
        <v>21551782.379999999</v>
      </c>
    </row>
    <row r="9" spans="1:8" ht="197.25" customHeight="1">
      <c r="A9" s="239" t="s">
        <v>336</v>
      </c>
      <c r="B9" s="239" t="s">
        <v>333</v>
      </c>
      <c r="C9" s="239" t="s">
        <v>337</v>
      </c>
      <c r="D9" s="239" t="s">
        <v>338</v>
      </c>
      <c r="E9" s="216" t="s">
        <v>216</v>
      </c>
      <c r="F9" s="216">
        <v>5398</v>
      </c>
      <c r="G9" s="314">
        <v>5986033</v>
      </c>
    </row>
    <row r="10" spans="1:8" ht="197.25" customHeight="1">
      <c r="A10" s="239" t="s">
        <v>339</v>
      </c>
      <c r="B10" s="239" t="s">
        <v>333</v>
      </c>
      <c r="C10" s="239" t="s">
        <v>340</v>
      </c>
      <c r="D10" s="239" t="s">
        <v>341</v>
      </c>
      <c r="E10" s="235" t="s">
        <v>342</v>
      </c>
      <c r="F10" s="216">
        <v>161</v>
      </c>
      <c r="G10" s="314">
        <v>3452174</v>
      </c>
    </row>
    <row r="11" spans="1:8" ht="197.25" customHeight="1">
      <c r="A11" s="239" t="s">
        <v>343</v>
      </c>
      <c r="B11" s="239" t="s">
        <v>333</v>
      </c>
      <c r="C11" s="239" t="s">
        <v>344</v>
      </c>
      <c r="D11" s="239" t="s">
        <v>345</v>
      </c>
      <c r="E11" s="216" t="s">
        <v>216</v>
      </c>
      <c r="F11" s="216">
        <v>134</v>
      </c>
      <c r="G11" s="314">
        <v>3655416</v>
      </c>
    </row>
    <row r="12" spans="1:8" ht="197.25" customHeight="1">
      <c r="A12" s="239" t="s">
        <v>346</v>
      </c>
      <c r="B12" s="239" t="s">
        <v>333</v>
      </c>
      <c r="C12" s="239" t="s">
        <v>347</v>
      </c>
      <c r="D12" s="239" t="s">
        <v>348</v>
      </c>
      <c r="E12" s="216" t="s">
        <v>216</v>
      </c>
      <c r="F12" s="216">
        <v>58</v>
      </c>
      <c r="G12" s="314">
        <v>1574320</v>
      </c>
    </row>
    <row r="13" spans="1:8" ht="197.25" customHeight="1">
      <c r="A13" s="239" t="s">
        <v>349</v>
      </c>
      <c r="B13" s="239" t="s">
        <v>350</v>
      </c>
      <c r="C13" s="239" t="s">
        <v>351</v>
      </c>
      <c r="D13" s="239" t="s">
        <v>363</v>
      </c>
      <c r="E13" s="216" t="s">
        <v>233</v>
      </c>
      <c r="F13" s="216">
        <v>364</v>
      </c>
      <c r="G13" s="314">
        <f>44415411.52-16611096.29</f>
        <v>27804315.230000004</v>
      </c>
      <c r="H13" s="515">
        <v>16611096.289999999</v>
      </c>
    </row>
    <row r="14" spans="1:8" ht="267.75" customHeight="1">
      <c r="A14" s="239" t="s">
        <v>353</v>
      </c>
      <c r="B14" s="239" t="s">
        <v>354</v>
      </c>
      <c r="C14" s="239" t="s">
        <v>355</v>
      </c>
      <c r="D14" s="239" t="s">
        <v>356</v>
      </c>
      <c r="E14" s="216" t="s">
        <v>233</v>
      </c>
      <c r="F14" s="216">
        <v>370</v>
      </c>
      <c r="G14" s="314">
        <v>14092710.869999999</v>
      </c>
    </row>
    <row r="15" spans="1:8" ht="197.25" customHeight="1">
      <c r="A15" s="236" t="s">
        <v>357</v>
      </c>
      <c r="B15" s="59" t="s">
        <v>333</v>
      </c>
      <c r="C15" s="237" t="s">
        <v>351</v>
      </c>
      <c r="D15" s="238" t="s">
        <v>352</v>
      </c>
      <c r="E15" s="235" t="s">
        <v>358</v>
      </c>
      <c r="F15" s="216">
        <v>664</v>
      </c>
      <c r="G15" s="314">
        <v>9031703.6899999995</v>
      </c>
    </row>
    <row r="16" spans="1:8" ht="197.25" customHeight="1">
      <c r="A16" s="239" t="s">
        <v>359</v>
      </c>
      <c r="B16" s="239" t="s">
        <v>333</v>
      </c>
      <c r="C16" s="239" t="s">
        <v>360</v>
      </c>
      <c r="D16" s="239" t="s">
        <v>361</v>
      </c>
      <c r="E16" s="235" t="s">
        <v>362</v>
      </c>
      <c r="F16" s="216">
        <v>74</v>
      </c>
      <c r="G16" s="314">
        <v>1871414</v>
      </c>
    </row>
    <row r="17" spans="1:7" ht="15" customHeight="1">
      <c r="A17" s="43" t="s">
        <v>79</v>
      </c>
      <c r="B17" s="59"/>
      <c r="C17" s="59"/>
      <c r="D17" s="59"/>
      <c r="E17" s="59"/>
      <c r="F17" s="59"/>
      <c r="G17" s="326">
        <f>+SUM(G8:G16)</f>
        <v>89019869.170000002</v>
      </c>
    </row>
    <row r="18" spans="1:7" ht="15" customHeight="1">
      <c r="A18" s="66"/>
      <c r="B18" s="66"/>
      <c r="C18" s="66"/>
      <c r="D18" s="66"/>
      <c r="E18" s="66"/>
      <c r="F18" s="66"/>
      <c r="G18" s="66"/>
    </row>
    <row r="19" spans="1:7">
      <c r="A19" s="24" t="s">
        <v>191</v>
      </c>
      <c r="B19" s="24"/>
    </row>
    <row r="20" spans="1:7">
      <c r="A20" s="24"/>
      <c r="B20" s="24"/>
    </row>
    <row r="22" spans="1:7">
      <c r="A22" s="10"/>
      <c r="B22" s="10"/>
      <c r="E22" s="12"/>
    </row>
    <row r="23" spans="1:7">
      <c r="A23" s="13"/>
      <c r="B23" s="13"/>
      <c r="E23" s="15"/>
    </row>
  </sheetData>
  <mergeCells count="9">
    <mergeCell ref="A1:G1"/>
    <mergeCell ref="A3:G3"/>
    <mergeCell ref="A4:G4"/>
    <mergeCell ref="A5:A6"/>
    <mergeCell ref="C5:C6"/>
    <mergeCell ref="D5:D6"/>
    <mergeCell ref="E5:F5"/>
    <mergeCell ref="B5:B6"/>
    <mergeCell ref="G5:G6"/>
  </mergeCells>
  <phoneticPr fontId="0" type="noConversion"/>
  <printOptions horizontalCentered="1"/>
  <pageMargins left="0.39370078740157483" right="0.39370078740157483" top="1.6535433070866143" bottom="0.47244094488188981" header="0.19685039370078741" footer="0.19685039370078741"/>
  <pageSetup scale="80" orientation="landscape" r:id="rId1"/>
  <headerFooter scaleWithDoc="0">
    <oddHeader>&amp;C&amp;G</oddHeader>
    <oddFooter>&amp;C&amp;G</oddFooter>
  </headerFooter>
  <ignoredErrors>
    <ignoredError sqref="F7 G7" numberStoredAsText="1"/>
  </ignoredErrors>
  <legacyDrawingHF r:id="rId2"/>
</worksheet>
</file>

<file path=xl/worksheets/sheet16.xml><?xml version="1.0" encoding="utf-8"?>
<worksheet xmlns="http://schemas.openxmlformats.org/spreadsheetml/2006/main" xmlns:r="http://schemas.openxmlformats.org/officeDocument/2006/relationships">
  <dimension ref="A1:C29"/>
  <sheetViews>
    <sheetView showGridLines="0" tabSelected="1" view="pageBreakPreview" zoomScale="90" zoomScaleSheetLayoutView="90" workbookViewId="0">
      <selection activeCell="F18" sqref="F18"/>
    </sheetView>
  </sheetViews>
  <sheetFormatPr baseColWidth="10" defaultColWidth="11.42578125" defaultRowHeight="13.5"/>
  <cols>
    <col min="1" max="1" width="42.140625" style="30" customWidth="1"/>
    <col min="2" max="2" width="50.85546875" style="30" customWidth="1"/>
    <col min="3" max="3" width="52.42578125" style="30" customWidth="1"/>
    <col min="4" max="16384" width="11.42578125" style="30"/>
  </cols>
  <sheetData>
    <row r="1" spans="1:3" ht="35.1" customHeight="1">
      <c r="A1" s="702" t="s">
        <v>84</v>
      </c>
      <c r="B1" s="703"/>
      <c r="C1" s="704"/>
    </row>
    <row r="2" spans="1:3" ht="6.75" customHeight="1"/>
    <row r="3" spans="1:3" s="31" customFormat="1" ht="15" customHeight="1">
      <c r="A3" s="711" t="str">
        <f>+SAP!A3</f>
        <v>UNIDAD RESPONSABLE DEL GASTO: 35 C0 01 Secretaría de Desarrollo Rural y Equidad para las Comunidades</v>
      </c>
      <c r="B3" s="712"/>
      <c r="C3" s="713"/>
    </row>
    <row r="4" spans="1:3" s="31" customFormat="1" ht="6.75" customHeight="1"/>
    <row r="5" spans="1:3" s="31" customFormat="1" ht="15" customHeight="1">
      <c r="A5" s="711" t="str">
        <f>+SAP!A4</f>
        <v>PERÍODO: Enero - Septiembre 2017</v>
      </c>
      <c r="B5" s="712"/>
      <c r="C5" s="713"/>
    </row>
    <row r="6" spans="1:3" s="31" customFormat="1" ht="6.75" customHeight="1"/>
    <row r="7" spans="1:3" s="31" customFormat="1" ht="15" customHeight="1">
      <c r="A7" s="705" t="s">
        <v>54</v>
      </c>
      <c r="B7" s="706"/>
      <c r="C7" s="707"/>
    </row>
    <row r="8" spans="1:3" s="31" customFormat="1" ht="6.75" customHeight="1">
      <c r="A8" s="714"/>
      <c r="B8" s="714"/>
      <c r="C8" s="714"/>
    </row>
    <row r="9" spans="1:3" s="31" customFormat="1" ht="15" customHeight="1">
      <c r="A9" s="240" t="s">
        <v>55</v>
      </c>
      <c r="B9" s="708" t="s">
        <v>430</v>
      </c>
      <c r="C9" s="709"/>
    </row>
    <row r="10" spans="1:3" s="31" customFormat="1" ht="15" customHeight="1">
      <c r="A10" s="240" t="s">
        <v>56</v>
      </c>
      <c r="B10" s="710">
        <v>35195</v>
      </c>
      <c r="C10" s="709"/>
    </row>
    <row r="11" spans="1:3" s="31" customFormat="1" ht="28.5" customHeight="1">
      <c r="A11" s="240" t="s">
        <v>57</v>
      </c>
      <c r="B11" s="708" t="s">
        <v>431</v>
      </c>
      <c r="C11" s="709"/>
    </row>
    <row r="12" spans="1:3" s="31" customFormat="1" ht="42.75" customHeight="1">
      <c r="A12" s="240" t="s">
        <v>58</v>
      </c>
      <c r="B12" s="715" t="s">
        <v>432</v>
      </c>
      <c r="C12" s="716"/>
    </row>
    <row r="13" spans="1:3" s="31" customFormat="1" ht="21.75" customHeight="1">
      <c r="A13" s="241" t="s">
        <v>59</v>
      </c>
      <c r="B13" s="715" t="s">
        <v>433</v>
      </c>
      <c r="C13" s="716"/>
    </row>
    <row r="14" spans="1:3" s="31" customFormat="1" ht="48.75" customHeight="1">
      <c r="A14" s="241" t="s">
        <v>60</v>
      </c>
      <c r="B14" s="715" t="s">
        <v>434</v>
      </c>
      <c r="C14" s="717"/>
    </row>
    <row r="15" spans="1:3" s="31" customFormat="1" ht="33.6" customHeight="1">
      <c r="A15" s="241" t="s">
        <v>61</v>
      </c>
      <c r="B15" s="715" t="s">
        <v>435</v>
      </c>
      <c r="C15" s="716"/>
    </row>
    <row r="16" spans="1:3" s="31" customFormat="1" ht="39" customHeight="1">
      <c r="A16" s="241" t="s">
        <v>62</v>
      </c>
      <c r="B16" s="715" t="s">
        <v>436</v>
      </c>
      <c r="C16" s="717"/>
    </row>
    <row r="17" spans="1:3" s="31" customFormat="1" ht="6.75" customHeight="1"/>
    <row r="18" spans="1:3" s="31" customFormat="1" ht="15" customHeight="1">
      <c r="A18" s="705" t="s">
        <v>908</v>
      </c>
      <c r="B18" s="706"/>
      <c r="C18" s="707"/>
    </row>
    <row r="19" spans="1:3" s="31" customFormat="1" ht="29.1" customHeight="1">
      <c r="A19" s="32" t="s">
        <v>63</v>
      </c>
      <c r="B19" s="32" t="s">
        <v>64</v>
      </c>
      <c r="C19" s="33" t="s">
        <v>65</v>
      </c>
    </row>
    <row r="20" spans="1:3" s="31" customFormat="1" ht="15" customHeight="1">
      <c r="A20" s="34">
        <v>12203939.720000001</v>
      </c>
      <c r="B20" s="34">
        <v>29222572.739999998</v>
      </c>
      <c r="C20" s="35">
        <v>17018633.02</v>
      </c>
    </row>
    <row r="21" spans="1:3" s="31" customFormat="1" ht="6.75" customHeight="1"/>
    <row r="22" spans="1:3" s="31" customFormat="1" ht="15" customHeight="1">
      <c r="A22" s="705" t="s">
        <v>66</v>
      </c>
      <c r="B22" s="706"/>
      <c r="C22" s="707"/>
    </row>
    <row r="23" spans="1:3" s="31" customFormat="1" ht="15" customHeight="1">
      <c r="A23" s="32" t="s">
        <v>67</v>
      </c>
      <c r="B23" s="32" t="s">
        <v>68</v>
      </c>
      <c r="C23" s="33" t="s">
        <v>69</v>
      </c>
    </row>
    <row r="24" spans="1:3" s="31" customFormat="1" ht="15" customHeight="1">
      <c r="A24" s="34">
        <v>29222572.739999998</v>
      </c>
      <c r="B24" s="34" t="s">
        <v>437</v>
      </c>
      <c r="C24" s="35">
        <v>29222572.739999998</v>
      </c>
    </row>
    <row r="25" spans="1:3" s="31" customFormat="1" ht="6.75" customHeight="1"/>
    <row r="26" spans="1:3" s="31" customFormat="1" ht="15" customHeight="1">
      <c r="A26" s="705" t="s">
        <v>70</v>
      </c>
      <c r="B26" s="706"/>
      <c r="C26" s="707"/>
    </row>
    <row r="27" spans="1:3" s="31" customFormat="1" ht="15" customHeight="1">
      <c r="A27" s="32" t="s">
        <v>71</v>
      </c>
      <c r="B27" s="32" t="s">
        <v>72</v>
      </c>
      <c r="C27" s="33" t="s">
        <v>73</v>
      </c>
    </row>
    <row r="28" spans="1:3" s="31" customFormat="1" ht="39.75" customHeight="1">
      <c r="A28" s="36" t="s">
        <v>438</v>
      </c>
      <c r="B28" s="32" t="s">
        <v>439</v>
      </c>
      <c r="C28" s="35">
        <v>1775299.97</v>
      </c>
    </row>
    <row r="29" spans="1:3" ht="25.5" customHeight="1">
      <c r="A29" s="486" t="s">
        <v>909</v>
      </c>
      <c r="B29" s="31"/>
      <c r="C29" s="31"/>
    </row>
  </sheetData>
  <mergeCells count="16">
    <mergeCell ref="A18:C18"/>
    <mergeCell ref="A22:C22"/>
    <mergeCell ref="A26:C26"/>
    <mergeCell ref="B11:C11"/>
    <mergeCell ref="B12:C12"/>
    <mergeCell ref="B13:C13"/>
    <mergeCell ref="B14:C14"/>
    <mergeCell ref="B15:C15"/>
    <mergeCell ref="B16:C16"/>
    <mergeCell ref="A1:C1"/>
    <mergeCell ref="A7:C7"/>
    <mergeCell ref="B9:C9"/>
    <mergeCell ref="B10:C10"/>
    <mergeCell ref="A3:C3"/>
    <mergeCell ref="A5:C5"/>
    <mergeCell ref="A8:C8"/>
  </mergeCells>
  <printOptions horizontalCentered="1"/>
  <pageMargins left="0.39370078740157483" right="0.39370078740157483" top="1.6535433070866143" bottom="0.47244094488188981" header="0.19685039370078741" footer="0.19685039370078741"/>
  <pageSetup scale="66" orientation="landscape" r:id="rId1"/>
  <headerFooter scaleWithDoc="0">
    <oddHeader>&amp;C&amp;G</oddHeader>
    <oddFooter>&amp;C&amp;G</oddFooter>
  </headerFooter>
  <legacyDrawingHF r:id="rId2"/>
</worksheet>
</file>

<file path=xl/worksheets/sheet17.xml><?xml version="1.0" encoding="utf-8"?>
<worksheet xmlns="http://schemas.openxmlformats.org/spreadsheetml/2006/main" xmlns:r="http://schemas.openxmlformats.org/officeDocument/2006/relationships">
  <dimension ref="B1:E27"/>
  <sheetViews>
    <sheetView showGridLines="0" view="pageBreakPreview" zoomScale="70" zoomScaleSheetLayoutView="70" workbookViewId="0">
      <selection activeCell="F23" sqref="F23"/>
    </sheetView>
  </sheetViews>
  <sheetFormatPr baseColWidth="10" defaultColWidth="12.5703125" defaultRowHeight="13.5"/>
  <cols>
    <col min="1" max="1" width="5" style="26" customWidth="1"/>
    <col min="2" max="2" width="60.140625" style="25" customWidth="1"/>
    <col min="3" max="4" width="16.140625" style="26" customWidth="1"/>
    <col min="5" max="5" width="57.140625" style="26" customWidth="1"/>
    <col min="6" max="16384" width="12.5703125" style="26"/>
  </cols>
  <sheetData>
    <row r="1" spans="2:5" ht="35.1" customHeight="1">
      <c r="B1" s="537" t="s">
        <v>177</v>
      </c>
      <c r="C1" s="538"/>
      <c r="D1" s="538"/>
      <c r="E1" s="539"/>
    </row>
    <row r="2" spans="2:5" ht="7.5" customHeight="1">
      <c r="B2" s="27"/>
      <c r="C2" s="28"/>
      <c r="D2" s="28"/>
      <c r="E2" s="28"/>
    </row>
    <row r="3" spans="2:5" ht="20.100000000000001" customHeight="1">
      <c r="B3" s="540" t="str">
        <f>+FIC!A3</f>
        <v>UNIDAD RESPONSABLE DEL GASTO: 35 C0 01 Secretaría de Desarrollo Rural y Equidad para las Comunidades</v>
      </c>
      <c r="C3" s="541"/>
      <c r="D3" s="541"/>
      <c r="E3" s="542"/>
    </row>
    <row r="4" spans="2:5" ht="20.100000000000001" customHeight="1">
      <c r="B4" s="540" t="str">
        <f>+FIC!A5</f>
        <v>PERÍODO: Enero - Septiembre 2017</v>
      </c>
      <c r="C4" s="541"/>
      <c r="D4" s="541"/>
      <c r="E4" s="542"/>
    </row>
    <row r="5" spans="2:5" ht="26.1" customHeight="1">
      <c r="B5" s="718" t="s">
        <v>129</v>
      </c>
      <c r="C5" s="564" t="s">
        <v>124</v>
      </c>
      <c r="D5" s="720"/>
      <c r="E5" s="721" t="s">
        <v>16</v>
      </c>
    </row>
    <row r="6" spans="2:5" s="29" customFormat="1" ht="26.1" customHeight="1">
      <c r="B6" s="719"/>
      <c r="C6" s="144" t="s">
        <v>101</v>
      </c>
      <c r="D6" s="145" t="s">
        <v>21</v>
      </c>
      <c r="E6" s="722"/>
    </row>
    <row r="7" spans="2:5" ht="20.25" customHeight="1">
      <c r="B7" s="45" t="s">
        <v>0</v>
      </c>
      <c r="C7" s="45" t="s">
        <v>1</v>
      </c>
      <c r="D7" s="45" t="s">
        <v>2</v>
      </c>
      <c r="E7" s="45" t="s">
        <v>6</v>
      </c>
    </row>
    <row r="8" spans="2:5" ht="20.25" customHeight="1">
      <c r="B8" s="122"/>
      <c r="C8" s="123"/>
      <c r="D8" s="123"/>
      <c r="E8" s="123"/>
    </row>
    <row r="9" spans="2:5" ht="20.25" customHeight="1">
      <c r="B9" s="122"/>
      <c r="C9" s="123"/>
      <c r="D9" s="123"/>
      <c r="E9" s="123"/>
    </row>
    <row r="10" spans="2:5" ht="20.25" customHeight="1">
      <c r="B10" s="122"/>
      <c r="C10" s="123"/>
      <c r="D10" s="123"/>
      <c r="E10" s="123"/>
    </row>
    <row r="11" spans="2:5" ht="20.25" customHeight="1">
      <c r="B11" s="122"/>
      <c r="C11" s="123"/>
      <c r="D11" s="123"/>
      <c r="E11" s="123"/>
    </row>
    <row r="12" spans="2:5" ht="20.25" customHeight="1">
      <c r="B12" s="122"/>
      <c r="C12" s="123"/>
      <c r="D12" s="123"/>
      <c r="E12" s="123"/>
    </row>
    <row r="13" spans="2:5" ht="20.25" customHeight="1">
      <c r="B13" s="122"/>
      <c r="C13" s="123"/>
      <c r="D13" s="123"/>
      <c r="E13" s="123"/>
    </row>
    <row r="14" spans="2:5" ht="20.25" customHeight="1">
      <c r="B14" s="122"/>
      <c r="C14" s="123"/>
      <c r="D14" s="123"/>
      <c r="E14" s="123"/>
    </row>
    <row r="15" spans="2:5" ht="20.25" customHeight="1">
      <c r="B15" s="122"/>
      <c r="C15" s="123"/>
      <c r="D15" s="123"/>
      <c r="E15" s="123"/>
    </row>
    <row r="16" spans="2:5" ht="20.25" customHeight="1">
      <c r="B16" s="122"/>
      <c r="C16" s="123"/>
      <c r="D16" s="123"/>
      <c r="E16" s="123"/>
    </row>
    <row r="17" spans="2:5" ht="20.25" customHeight="1">
      <c r="B17" s="122"/>
      <c r="C17" s="123"/>
      <c r="D17" s="123"/>
      <c r="E17" s="123"/>
    </row>
    <row r="18" spans="2:5" ht="20.25" customHeight="1">
      <c r="B18" s="122"/>
      <c r="C18" s="123"/>
      <c r="D18" s="123"/>
      <c r="E18" s="123"/>
    </row>
    <row r="19" spans="2:5" ht="20.25" customHeight="1">
      <c r="B19" s="122"/>
      <c r="C19" s="123"/>
      <c r="D19" s="123"/>
      <c r="E19" s="123"/>
    </row>
    <row r="20" spans="2:5" ht="20.25" customHeight="1">
      <c r="B20" s="122"/>
      <c r="C20" s="123"/>
      <c r="D20" s="123"/>
      <c r="E20" s="123"/>
    </row>
    <row r="21" spans="2:5" ht="20.25" customHeight="1">
      <c r="B21" s="122"/>
      <c r="C21" s="123"/>
      <c r="D21" s="123"/>
      <c r="E21" s="123"/>
    </row>
    <row r="22" spans="2:5" ht="20.25" customHeight="1">
      <c r="B22" s="122"/>
      <c r="C22" s="123"/>
      <c r="D22" s="123"/>
      <c r="E22" s="123"/>
    </row>
    <row r="23" spans="2:5" ht="20.25" customHeight="1">
      <c r="B23" s="124" t="s">
        <v>133</v>
      </c>
      <c r="C23" s="123"/>
      <c r="D23" s="123"/>
      <c r="E23" s="123"/>
    </row>
    <row r="24" spans="2:5" ht="20.25" customHeight="1">
      <c r="B24" s="122"/>
      <c r="C24" s="123"/>
      <c r="D24" s="123"/>
      <c r="E24" s="123"/>
    </row>
    <row r="25" spans="2:5">
      <c r="B25" s="24" t="s">
        <v>178</v>
      </c>
    </row>
    <row r="26" spans="2:5">
      <c r="B26" s="10"/>
      <c r="D26" s="12"/>
    </row>
    <row r="27" spans="2:5">
      <c r="B27" s="13"/>
      <c r="D27" s="15"/>
    </row>
  </sheetData>
  <mergeCells count="6">
    <mergeCell ref="B5:B6"/>
    <mergeCell ref="C5:D5"/>
    <mergeCell ref="E5:E6"/>
    <mergeCell ref="B1:E1"/>
    <mergeCell ref="B3:E3"/>
    <mergeCell ref="B4:E4"/>
  </mergeCells>
  <conditionalFormatting sqref="B3">
    <cfRule type="cellIs" dxfId="3" priority="2" stopIfTrue="1" operator="equal">
      <formula>"VAYA A LA HOJA INICIO Y SELECIONE LA UNIDAD RESPONSABLE CORRESPONDIENTE A ESTE INFORME"</formula>
    </cfRule>
  </conditionalFormatting>
  <conditionalFormatting sqref="B4">
    <cfRule type="cellIs" dxfId="2" priority="1" stopIfTrue="1" operator="equal">
      <formula>"VAYA A LA HOJA INICIO Y SELECIONE EL PERIODO CORRESPONDIENTE A ESTE INFORME"</formula>
    </cfRule>
  </conditionalFormatting>
  <dataValidations count="1">
    <dataValidation allowBlank="1" sqref="B3"/>
  </dataValidations>
  <printOptions horizontalCentered="1"/>
  <pageMargins left="0.39370078740157483" right="0.39370078740157483" top="1.6535433070866143" bottom="0.47244094488188981" header="0.19685039370078741" footer="0.19685039370078741"/>
  <pageSetup scale="80" orientation="landscape" r:id="rId1"/>
  <headerFooter scaleWithDoc="0">
    <oddHeader>&amp;C&amp;G</oddHeader>
    <oddFooter>&amp;C&amp;G</oddFooter>
  </headerFooter>
  <ignoredErrors>
    <ignoredError sqref="C7 D7:E7" numberStoredAsText="1"/>
  </ignoredErrors>
  <drawing r:id="rId2"/>
  <legacyDrawingHF r:id="rId3"/>
</worksheet>
</file>

<file path=xl/worksheets/sheet18.xml><?xml version="1.0" encoding="utf-8"?>
<worksheet xmlns="http://schemas.openxmlformats.org/spreadsheetml/2006/main" xmlns:r="http://schemas.openxmlformats.org/officeDocument/2006/relationships">
  <dimension ref="B1:H40"/>
  <sheetViews>
    <sheetView showGridLines="0" view="pageBreakPreview" zoomScale="70" zoomScaleSheetLayoutView="70" workbookViewId="0">
      <selection activeCell="J8" sqref="J8"/>
    </sheetView>
  </sheetViews>
  <sheetFormatPr baseColWidth="10" defaultColWidth="9.140625" defaultRowHeight="13.5"/>
  <cols>
    <col min="1" max="1" width="9.140625" style="1"/>
    <col min="2" max="2" width="34.85546875" style="1" customWidth="1"/>
    <col min="3" max="3" width="31.140625" style="1" customWidth="1"/>
    <col min="4" max="4" width="30" style="1" customWidth="1"/>
    <col min="5" max="5" width="12.5703125" style="1" bestFit="1" customWidth="1"/>
    <col min="6" max="8" width="15.85546875" style="1" customWidth="1"/>
    <col min="9" max="16384" width="9.140625" style="1"/>
  </cols>
  <sheetData>
    <row r="1" spans="2:8" ht="35.1" customHeight="1">
      <c r="B1" s="537" t="s">
        <v>37</v>
      </c>
      <c r="C1" s="538"/>
      <c r="D1" s="538"/>
      <c r="E1" s="538"/>
      <c r="F1" s="538"/>
      <c r="G1" s="538"/>
      <c r="H1" s="539"/>
    </row>
    <row r="2" spans="2:8" s="17" customFormat="1" ht="8.25" customHeight="1">
      <c r="B2" s="16"/>
      <c r="C2" s="16"/>
      <c r="D2" s="16"/>
      <c r="E2" s="16"/>
      <c r="F2" s="16"/>
      <c r="G2" s="16"/>
      <c r="H2" s="16"/>
    </row>
    <row r="3" spans="2:8" s="17" customFormat="1" ht="19.5" customHeight="1">
      <c r="B3" s="540" t="str">
        <f>+AUR!B3</f>
        <v>UNIDAD RESPONSABLE DEL GASTO: 35 C0 01 Secretaría de Desarrollo Rural y Equidad para las Comunidades</v>
      </c>
      <c r="C3" s="541"/>
      <c r="D3" s="541"/>
      <c r="E3" s="541"/>
      <c r="F3" s="541"/>
      <c r="G3" s="541"/>
      <c r="H3" s="542"/>
    </row>
    <row r="4" spans="2:8" s="17" customFormat="1" ht="19.5" customHeight="1">
      <c r="B4" s="540" t="str">
        <f>+AUR!B4</f>
        <v>PERÍODO: Enero - Septiembre 2017</v>
      </c>
      <c r="C4" s="541"/>
      <c r="D4" s="541"/>
      <c r="E4" s="541"/>
      <c r="F4" s="541"/>
      <c r="G4" s="541"/>
      <c r="H4" s="542"/>
    </row>
    <row r="5" spans="2:8" ht="9" customHeight="1"/>
    <row r="6" spans="2:8" ht="20.100000000000001" customHeight="1">
      <c r="B6" s="535" t="s">
        <v>39</v>
      </c>
      <c r="C6" s="535" t="s">
        <v>38</v>
      </c>
      <c r="D6" s="535" t="s">
        <v>16</v>
      </c>
      <c r="E6" s="535" t="s">
        <v>40</v>
      </c>
      <c r="F6" s="564" t="s">
        <v>99</v>
      </c>
      <c r="G6" s="565"/>
      <c r="H6" s="638"/>
    </row>
    <row r="7" spans="2:8" s="18" customFormat="1" ht="36" customHeight="1">
      <c r="B7" s="536"/>
      <c r="C7" s="536"/>
      <c r="D7" s="536"/>
      <c r="E7" s="536"/>
      <c r="F7" s="135" t="s">
        <v>175</v>
      </c>
      <c r="G7" s="135" t="s">
        <v>174</v>
      </c>
      <c r="H7" s="135" t="s">
        <v>41</v>
      </c>
    </row>
    <row r="8" spans="2:8">
      <c r="B8" s="19" t="s">
        <v>0</v>
      </c>
      <c r="C8" s="19" t="s">
        <v>1</v>
      </c>
      <c r="D8" s="19" t="s">
        <v>2</v>
      </c>
      <c r="E8" s="19" t="s">
        <v>6</v>
      </c>
      <c r="F8" s="19" t="s">
        <v>3</v>
      </c>
      <c r="G8" s="19" t="s">
        <v>4</v>
      </c>
      <c r="H8" s="19" t="s">
        <v>5</v>
      </c>
    </row>
    <row r="9" spans="2:8">
      <c r="B9" s="20"/>
      <c r="C9" s="20"/>
      <c r="D9" s="20"/>
      <c r="E9" s="20"/>
      <c r="F9" s="20"/>
      <c r="G9" s="20"/>
      <c r="H9" s="20"/>
    </row>
    <row r="10" spans="2:8">
      <c r="B10" s="20"/>
      <c r="C10" s="20"/>
      <c r="D10" s="20"/>
      <c r="E10" s="20"/>
      <c r="F10" s="20"/>
      <c r="G10" s="20"/>
      <c r="H10" s="20"/>
    </row>
    <row r="11" spans="2:8">
      <c r="B11" s="20"/>
      <c r="C11" s="20"/>
      <c r="D11" s="20"/>
      <c r="E11" s="20"/>
      <c r="F11" s="20"/>
      <c r="G11" s="20"/>
      <c r="H11" s="20"/>
    </row>
    <row r="12" spans="2:8">
      <c r="B12" s="20"/>
      <c r="C12" s="20"/>
      <c r="D12" s="20"/>
      <c r="E12" s="20"/>
      <c r="F12" s="20"/>
      <c r="G12" s="20"/>
      <c r="H12" s="20"/>
    </row>
    <row r="13" spans="2:8">
      <c r="B13" s="20"/>
      <c r="C13" s="20"/>
      <c r="D13" s="20"/>
      <c r="E13" s="20"/>
      <c r="F13" s="20"/>
      <c r="G13" s="20"/>
      <c r="H13" s="20"/>
    </row>
    <row r="14" spans="2:8">
      <c r="B14" s="20"/>
      <c r="C14" s="20"/>
      <c r="D14" s="20"/>
      <c r="E14" s="20"/>
      <c r="F14" s="20"/>
      <c r="G14" s="20"/>
      <c r="H14" s="20"/>
    </row>
    <row r="15" spans="2:8">
      <c r="B15" s="20"/>
      <c r="C15" s="20"/>
      <c r="D15" s="20"/>
      <c r="E15" s="20"/>
      <c r="F15" s="20"/>
      <c r="G15" s="20"/>
      <c r="H15" s="20"/>
    </row>
    <row r="16" spans="2:8">
      <c r="B16" s="20"/>
      <c r="C16" s="20"/>
      <c r="D16" s="20"/>
      <c r="E16" s="20"/>
      <c r="F16" s="20"/>
      <c r="G16" s="20"/>
      <c r="H16" s="20"/>
    </row>
    <row r="17" spans="2:8">
      <c r="B17" s="20"/>
      <c r="C17" s="20"/>
      <c r="D17" s="20"/>
      <c r="E17" s="20"/>
      <c r="F17" s="20"/>
      <c r="G17" s="20"/>
      <c r="H17" s="20"/>
    </row>
    <row r="18" spans="2:8">
      <c r="B18" s="20"/>
      <c r="C18" s="20"/>
      <c r="D18" s="20"/>
      <c r="E18" s="20"/>
      <c r="F18" s="20"/>
      <c r="G18" s="20"/>
      <c r="H18" s="20"/>
    </row>
    <row r="19" spans="2:8">
      <c r="B19" s="20"/>
      <c r="C19" s="20"/>
      <c r="D19" s="20"/>
      <c r="E19" s="20"/>
      <c r="F19" s="20"/>
      <c r="G19" s="20"/>
      <c r="H19" s="20"/>
    </row>
    <row r="20" spans="2:8">
      <c r="B20" s="20"/>
      <c r="C20" s="20"/>
      <c r="D20" s="20"/>
      <c r="E20" s="20"/>
      <c r="F20" s="20"/>
      <c r="G20" s="20"/>
      <c r="H20" s="20"/>
    </row>
    <row r="21" spans="2:8">
      <c r="B21" s="20"/>
      <c r="C21" s="20"/>
      <c r="D21" s="20"/>
      <c r="E21" s="20"/>
      <c r="F21" s="20"/>
      <c r="G21" s="20"/>
      <c r="H21" s="20"/>
    </row>
    <row r="22" spans="2:8">
      <c r="B22" s="20"/>
      <c r="C22" s="20"/>
      <c r="D22" s="20"/>
      <c r="E22" s="20"/>
      <c r="F22" s="20"/>
      <c r="G22" s="20"/>
      <c r="H22" s="20"/>
    </row>
    <row r="23" spans="2:8">
      <c r="B23" s="20"/>
      <c r="C23" s="20"/>
      <c r="D23" s="20"/>
      <c r="E23" s="20"/>
      <c r="F23" s="20"/>
      <c r="G23" s="20"/>
      <c r="H23" s="20"/>
    </row>
    <row r="24" spans="2:8">
      <c r="B24" s="20"/>
      <c r="C24" s="20"/>
      <c r="D24" s="20"/>
      <c r="E24" s="20"/>
      <c r="F24" s="20"/>
      <c r="G24" s="20"/>
      <c r="H24" s="20"/>
    </row>
    <row r="25" spans="2:8">
      <c r="B25" s="20"/>
      <c r="C25" s="20"/>
      <c r="D25" s="20"/>
      <c r="E25" s="20"/>
      <c r="F25" s="20"/>
      <c r="G25" s="20"/>
      <c r="H25" s="20"/>
    </row>
    <row r="26" spans="2:8">
      <c r="B26" s="20"/>
      <c r="C26" s="20"/>
      <c r="D26" s="20"/>
      <c r="E26" s="20"/>
      <c r="F26" s="20"/>
      <c r="G26" s="20"/>
      <c r="H26" s="20"/>
    </row>
    <row r="27" spans="2:8">
      <c r="B27" s="20"/>
      <c r="C27" s="20"/>
      <c r="D27" s="20"/>
      <c r="E27" s="20"/>
      <c r="F27" s="20"/>
      <c r="G27" s="20"/>
      <c r="H27" s="20"/>
    </row>
    <row r="28" spans="2:8">
      <c r="B28" s="20"/>
      <c r="C28" s="20"/>
      <c r="D28" s="20"/>
      <c r="E28" s="20"/>
      <c r="F28" s="20"/>
      <c r="G28" s="20"/>
      <c r="H28" s="20"/>
    </row>
    <row r="29" spans="2:8">
      <c r="B29" s="20"/>
      <c r="C29" s="20"/>
      <c r="D29" s="20"/>
      <c r="E29" s="20"/>
      <c r="F29" s="20"/>
      <c r="G29" s="20"/>
      <c r="H29" s="20"/>
    </row>
    <row r="30" spans="2:8">
      <c r="B30" s="20"/>
      <c r="C30" s="20"/>
      <c r="D30" s="20"/>
      <c r="E30" s="20"/>
      <c r="F30" s="20"/>
      <c r="G30" s="20"/>
      <c r="H30" s="20"/>
    </row>
    <row r="31" spans="2:8">
      <c r="B31" s="20"/>
      <c r="C31" s="20"/>
      <c r="D31" s="20"/>
      <c r="E31" s="20"/>
      <c r="F31" s="20"/>
      <c r="G31" s="20"/>
      <c r="H31" s="20"/>
    </row>
    <row r="32" spans="2:8">
      <c r="B32" s="20"/>
      <c r="C32" s="20"/>
      <c r="D32" s="20"/>
      <c r="E32" s="20"/>
      <c r="F32" s="20"/>
      <c r="G32" s="20"/>
      <c r="H32" s="20"/>
    </row>
    <row r="33" spans="2:8">
      <c r="B33" s="21" t="s">
        <v>135</v>
      </c>
      <c r="C33" s="20"/>
      <c r="D33" s="20"/>
      <c r="E33" s="20"/>
      <c r="F33" s="20"/>
      <c r="G33" s="20"/>
      <c r="H33" s="20"/>
    </row>
    <row r="34" spans="2:8">
      <c r="B34" s="20"/>
      <c r="C34" s="20"/>
      <c r="D34" s="20"/>
      <c r="E34" s="20"/>
      <c r="F34" s="20"/>
      <c r="G34" s="20"/>
      <c r="H34" s="20"/>
    </row>
    <row r="35" spans="2:8">
      <c r="B35" s="22"/>
      <c r="C35" s="22"/>
      <c r="D35" s="22"/>
      <c r="E35" s="22"/>
      <c r="F35" s="22"/>
      <c r="G35" s="22"/>
      <c r="H35" s="22"/>
    </row>
    <row r="36" spans="2:8">
      <c r="B36" s="23"/>
    </row>
    <row r="37" spans="2:8">
      <c r="B37" s="24"/>
    </row>
    <row r="39" spans="2:8">
      <c r="B39" s="10"/>
      <c r="F39" s="11"/>
    </row>
    <row r="40" spans="2:8">
      <c r="B40" s="13"/>
      <c r="F40" s="14"/>
    </row>
  </sheetData>
  <mergeCells count="8">
    <mergeCell ref="B1:H1"/>
    <mergeCell ref="B3:H3"/>
    <mergeCell ref="B4:H4"/>
    <mergeCell ref="F6:H6"/>
    <mergeCell ref="E6:E7"/>
    <mergeCell ref="B6:B7"/>
    <mergeCell ref="C6:C7"/>
    <mergeCell ref="D6:D7"/>
  </mergeCells>
  <printOptions horizontalCentered="1"/>
  <pageMargins left="0.39370078740157483" right="0.39370078740157483" top="1.6535433070866143" bottom="0.47244094488188981" header="0.19685039370078741" footer="0.19685039370078741"/>
  <pageSetup scale="80" orientation="landscape" r:id="rId1"/>
  <headerFooter scaleWithDoc="0">
    <oddHeader>&amp;C&amp;G</oddHeader>
    <oddFooter>&amp;C&amp;G</oddFooter>
  </headerFooter>
  <ignoredErrors>
    <ignoredError sqref="B8:H8" numberStoredAsText="1"/>
  </ignoredErrors>
  <drawing r:id="rId2"/>
  <legacyDrawingHF r:id="rId3"/>
</worksheet>
</file>

<file path=xl/worksheets/sheet19.xml><?xml version="1.0" encoding="utf-8"?>
<worksheet xmlns="http://schemas.openxmlformats.org/spreadsheetml/2006/main" xmlns:r="http://schemas.openxmlformats.org/officeDocument/2006/relationships">
  <dimension ref="A1:I37"/>
  <sheetViews>
    <sheetView showGridLines="0" view="pageBreakPreview" zoomScale="80" zoomScaleSheetLayoutView="80" workbookViewId="0">
      <selection activeCell="Q33" sqref="Q33"/>
    </sheetView>
  </sheetViews>
  <sheetFormatPr baseColWidth="10" defaultColWidth="11.42578125" defaultRowHeight="13.5"/>
  <cols>
    <col min="1" max="1" width="3.140625" style="1" customWidth="1"/>
    <col min="2" max="2" width="48.85546875" style="1" customWidth="1"/>
    <col min="3" max="3" width="6" style="1" customWidth="1"/>
    <col min="4" max="9" width="17.85546875" style="1" customWidth="1"/>
    <col min="10" max="16384" width="11.42578125" style="1"/>
  </cols>
  <sheetData>
    <row r="1" spans="1:9">
      <c r="A1" s="24"/>
    </row>
    <row r="2" spans="1:9">
      <c r="A2" s="10"/>
      <c r="B2" s="723" t="s">
        <v>146</v>
      </c>
      <c r="C2" s="724"/>
      <c r="D2" s="724"/>
      <c r="E2" s="724"/>
      <c r="F2" s="724"/>
      <c r="G2" s="724"/>
      <c r="H2" s="724"/>
      <c r="I2" s="725"/>
    </row>
    <row r="3" spans="1:9">
      <c r="A3" s="13"/>
      <c r="B3" s="726" t="s">
        <v>409</v>
      </c>
      <c r="C3" s="727"/>
      <c r="D3" s="727"/>
      <c r="E3" s="727"/>
      <c r="F3" s="727"/>
      <c r="G3" s="727"/>
      <c r="H3" s="727"/>
      <c r="I3" s="728"/>
    </row>
    <row r="4" spans="1:9">
      <c r="B4" s="726" t="s">
        <v>152</v>
      </c>
      <c r="C4" s="727"/>
      <c r="D4" s="727"/>
      <c r="E4" s="727"/>
      <c r="F4" s="727"/>
      <c r="G4" s="727"/>
      <c r="H4" s="727"/>
      <c r="I4" s="728"/>
    </row>
    <row r="5" spans="1:9">
      <c r="B5" s="726" t="s">
        <v>410</v>
      </c>
      <c r="C5" s="727"/>
      <c r="D5" s="727"/>
      <c r="E5" s="727"/>
      <c r="F5" s="727"/>
      <c r="G5" s="727"/>
      <c r="H5" s="727"/>
      <c r="I5" s="728"/>
    </row>
    <row r="6" spans="1:9">
      <c r="B6" s="726" t="s">
        <v>147</v>
      </c>
      <c r="C6" s="727"/>
      <c r="D6" s="727"/>
      <c r="E6" s="727"/>
      <c r="F6" s="727"/>
      <c r="G6" s="727"/>
      <c r="H6" s="727"/>
      <c r="I6" s="728"/>
    </row>
    <row r="7" spans="1:9">
      <c r="B7" s="173"/>
      <c r="C7" s="168"/>
      <c r="D7" s="168"/>
      <c r="E7" s="168"/>
      <c r="F7" s="168"/>
      <c r="G7" s="168"/>
      <c r="H7" s="168"/>
      <c r="I7" s="174"/>
    </row>
    <row r="8" spans="1:9">
      <c r="B8" s="726" t="s">
        <v>148</v>
      </c>
      <c r="C8" s="163"/>
      <c r="D8" s="729" t="s">
        <v>149</v>
      </c>
      <c r="E8" s="729"/>
      <c r="F8" s="729"/>
      <c r="G8" s="729"/>
      <c r="H8" s="729"/>
      <c r="I8" s="730" t="s">
        <v>150</v>
      </c>
    </row>
    <row r="9" spans="1:9">
      <c r="B9" s="726"/>
      <c r="C9" s="164"/>
      <c r="D9" s="727" t="s">
        <v>94</v>
      </c>
      <c r="E9" s="731" t="s">
        <v>153</v>
      </c>
      <c r="F9" s="729" t="s">
        <v>27</v>
      </c>
      <c r="G9" s="729" t="s">
        <v>145</v>
      </c>
      <c r="H9" s="729" t="s">
        <v>151</v>
      </c>
      <c r="I9" s="730"/>
    </row>
    <row r="10" spans="1:9">
      <c r="B10" s="726"/>
      <c r="C10" s="165"/>
      <c r="D10" s="727"/>
      <c r="E10" s="731"/>
      <c r="F10" s="729"/>
      <c r="G10" s="729"/>
      <c r="H10" s="729"/>
      <c r="I10" s="730"/>
    </row>
    <row r="11" spans="1:9">
      <c r="B11" s="175"/>
      <c r="C11" s="159"/>
      <c r="D11" s="161" t="s">
        <v>0</v>
      </c>
      <c r="E11" s="161" t="s">
        <v>1</v>
      </c>
      <c r="F11" s="161" t="s">
        <v>2</v>
      </c>
      <c r="G11" s="161" t="s">
        <v>6</v>
      </c>
      <c r="H11" s="161" t="s">
        <v>3</v>
      </c>
      <c r="I11" s="176" t="s">
        <v>4</v>
      </c>
    </row>
    <row r="12" spans="1:9">
      <c r="B12" s="177" t="s">
        <v>158</v>
      </c>
      <c r="C12" s="162"/>
      <c r="D12" s="169">
        <f>D13+D14+D15+D18+D19+D22</f>
        <v>51017065</v>
      </c>
      <c r="E12" s="188">
        <f>F12-D12</f>
        <v>0</v>
      </c>
      <c r="F12" s="169">
        <f>F13+F14+F15+F18+F19+F22</f>
        <v>51017065</v>
      </c>
      <c r="G12" s="169">
        <f>G13+G14+G15+G18+G19+G22</f>
        <v>33482802.440000001</v>
      </c>
      <c r="H12" s="169">
        <f>H13+H14+H15+H18+H19+H22</f>
        <v>33482802.440000001</v>
      </c>
      <c r="I12" s="190">
        <f>F12-G12</f>
        <v>17534262.559999999</v>
      </c>
    </row>
    <row r="13" spans="1:9">
      <c r="B13" s="178" t="s">
        <v>154</v>
      </c>
      <c r="C13" s="160"/>
      <c r="D13" s="170">
        <v>51017065</v>
      </c>
      <c r="E13" s="189">
        <f>F13-D13</f>
        <v>0</v>
      </c>
      <c r="F13" s="170">
        <v>51017065</v>
      </c>
      <c r="G13" s="170">
        <v>33482802.440000001</v>
      </c>
      <c r="H13" s="170">
        <v>33482802.440000001</v>
      </c>
      <c r="I13" s="191">
        <f>F13-G13</f>
        <v>17534262.559999999</v>
      </c>
    </row>
    <row r="14" spans="1:9">
      <c r="B14" s="178" t="s">
        <v>155</v>
      </c>
      <c r="C14" s="160"/>
      <c r="D14" s="171">
        <v>0</v>
      </c>
      <c r="E14" s="189">
        <f t="shared" ref="E14:E22" si="0">F14-D14</f>
        <v>0</v>
      </c>
      <c r="F14" s="171">
        <v>0</v>
      </c>
      <c r="G14" s="171">
        <v>0</v>
      </c>
      <c r="H14" s="171">
        <v>0</v>
      </c>
      <c r="I14" s="191">
        <f t="shared" ref="I14:I34" si="1">F14-G14</f>
        <v>0</v>
      </c>
    </row>
    <row r="15" spans="1:9">
      <c r="B15" s="178" t="s">
        <v>161</v>
      </c>
      <c r="C15" s="160"/>
      <c r="D15" s="171">
        <f>D16+D17</f>
        <v>0</v>
      </c>
      <c r="E15" s="189">
        <f>F15-D15</f>
        <v>0</v>
      </c>
      <c r="F15" s="171">
        <f>F16+F17</f>
        <v>0</v>
      </c>
      <c r="G15" s="171">
        <f>G16+G17</f>
        <v>0</v>
      </c>
      <c r="H15" s="171">
        <f>H16+H17</f>
        <v>0</v>
      </c>
      <c r="I15" s="191">
        <f>F15-G15</f>
        <v>0</v>
      </c>
    </row>
    <row r="16" spans="1:9">
      <c r="B16" s="179" t="s">
        <v>162</v>
      </c>
      <c r="C16" s="160"/>
      <c r="D16" s="171">
        <v>0</v>
      </c>
      <c r="E16" s="189">
        <f t="shared" si="0"/>
        <v>0</v>
      </c>
      <c r="F16" s="171">
        <v>0</v>
      </c>
      <c r="G16" s="171">
        <v>0</v>
      </c>
      <c r="H16" s="171">
        <v>0</v>
      </c>
      <c r="I16" s="191">
        <f>F16-G16</f>
        <v>0</v>
      </c>
    </row>
    <row r="17" spans="2:9">
      <c r="B17" s="179" t="s">
        <v>163</v>
      </c>
      <c r="C17" s="160"/>
      <c r="D17" s="171">
        <v>0</v>
      </c>
      <c r="E17" s="189">
        <f t="shared" si="0"/>
        <v>0</v>
      </c>
      <c r="F17" s="171">
        <v>0</v>
      </c>
      <c r="G17" s="171">
        <v>0</v>
      </c>
      <c r="H17" s="171">
        <v>0</v>
      </c>
      <c r="I17" s="191">
        <f>F17-G17</f>
        <v>0</v>
      </c>
    </row>
    <row r="18" spans="2:9">
      <c r="B18" s="178" t="s">
        <v>156</v>
      </c>
      <c r="C18" s="160"/>
      <c r="D18" s="171">
        <v>0</v>
      </c>
      <c r="E18" s="189">
        <f t="shared" si="0"/>
        <v>0</v>
      </c>
      <c r="F18" s="171">
        <v>0</v>
      </c>
      <c r="G18" s="171">
        <v>0</v>
      </c>
      <c r="H18" s="171">
        <v>0</v>
      </c>
      <c r="I18" s="191">
        <f t="shared" si="1"/>
        <v>0</v>
      </c>
    </row>
    <row r="19" spans="2:9" ht="22.5">
      <c r="B19" s="180" t="s">
        <v>164</v>
      </c>
      <c r="C19" s="160"/>
      <c r="D19" s="171">
        <f>D20+D21</f>
        <v>0</v>
      </c>
      <c r="E19" s="189">
        <f>F19-D19</f>
        <v>0</v>
      </c>
      <c r="F19" s="171">
        <f>F20+F21</f>
        <v>0</v>
      </c>
      <c r="G19" s="171">
        <f>G20+G21</f>
        <v>0</v>
      </c>
      <c r="H19" s="171">
        <f>H20+H21</f>
        <v>0</v>
      </c>
      <c r="I19" s="191">
        <f t="shared" si="1"/>
        <v>0</v>
      </c>
    </row>
    <row r="20" spans="2:9">
      <c r="B20" s="179" t="s">
        <v>165</v>
      </c>
      <c r="C20" s="160"/>
      <c r="D20" s="171">
        <v>0</v>
      </c>
      <c r="E20" s="189">
        <f t="shared" si="0"/>
        <v>0</v>
      </c>
      <c r="F20" s="171">
        <v>0</v>
      </c>
      <c r="G20" s="171">
        <v>0</v>
      </c>
      <c r="H20" s="171">
        <v>0</v>
      </c>
      <c r="I20" s="191">
        <f t="shared" si="1"/>
        <v>0</v>
      </c>
    </row>
    <row r="21" spans="2:9">
      <c r="B21" s="179" t="s">
        <v>166</v>
      </c>
      <c r="C21" s="160"/>
      <c r="D21" s="171">
        <v>0</v>
      </c>
      <c r="E21" s="189">
        <f t="shared" si="0"/>
        <v>0</v>
      </c>
      <c r="F21" s="171">
        <v>0</v>
      </c>
      <c r="G21" s="171">
        <v>0</v>
      </c>
      <c r="H21" s="171">
        <v>0</v>
      </c>
      <c r="I21" s="191">
        <f t="shared" si="1"/>
        <v>0</v>
      </c>
    </row>
    <row r="22" spans="2:9">
      <c r="B22" s="178" t="s">
        <v>157</v>
      </c>
      <c r="C22" s="160"/>
      <c r="D22" s="171">
        <v>0</v>
      </c>
      <c r="E22" s="189">
        <f t="shared" si="0"/>
        <v>0</v>
      </c>
      <c r="F22" s="171">
        <v>0</v>
      </c>
      <c r="G22" s="171">
        <v>0</v>
      </c>
      <c r="H22" s="171">
        <v>0</v>
      </c>
      <c r="I22" s="191">
        <f t="shared" si="1"/>
        <v>0</v>
      </c>
    </row>
    <row r="23" spans="2:9">
      <c r="B23" s="178"/>
      <c r="C23" s="160"/>
      <c r="D23" s="171"/>
      <c r="E23" s="188"/>
      <c r="F23" s="171"/>
      <c r="G23" s="171"/>
      <c r="H23" s="171"/>
      <c r="I23" s="190"/>
    </row>
    <row r="24" spans="2:9">
      <c r="B24" s="177" t="s">
        <v>159</v>
      </c>
      <c r="C24" s="162"/>
      <c r="D24" s="172">
        <f>D25+D26+D27+D30+D31+D34</f>
        <v>0</v>
      </c>
      <c r="E24" s="188"/>
      <c r="F24" s="172">
        <f>F25+F26+F27+F30+F31+F34</f>
        <v>0</v>
      </c>
      <c r="G24" s="172">
        <f>G25+G26+G27+G30+G31+G34</f>
        <v>0</v>
      </c>
      <c r="H24" s="172">
        <f>H25+H26+H27+H30+H31+H34</f>
        <v>0</v>
      </c>
      <c r="I24" s="190">
        <f t="shared" si="1"/>
        <v>0</v>
      </c>
    </row>
    <row r="25" spans="2:9">
      <c r="B25" s="178" t="s">
        <v>154</v>
      </c>
      <c r="C25" s="160"/>
      <c r="D25" s="171"/>
      <c r="E25" s="188"/>
      <c r="F25" s="171"/>
      <c r="G25" s="171"/>
      <c r="H25" s="171"/>
      <c r="I25" s="191">
        <f t="shared" si="1"/>
        <v>0</v>
      </c>
    </row>
    <row r="26" spans="2:9">
      <c r="B26" s="178" t="s">
        <v>155</v>
      </c>
      <c r="C26" s="160"/>
      <c r="D26" s="171">
        <v>0</v>
      </c>
      <c r="E26" s="188">
        <f t="shared" ref="E26:E34" si="2">F26-D26</f>
        <v>0</v>
      </c>
      <c r="F26" s="171"/>
      <c r="G26" s="171"/>
      <c r="H26" s="171"/>
      <c r="I26" s="191">
        <f>F26-G26</f>
        <v>0</v>
      </c>
    </row>
    <row r="27" spans="2:9">
      <c r="B27" s="178" t="s">
        <v>161</v>
      </c>
      <c r="C27" s="160"/>
      <c r="D27" s="171">
        <f>D28+D29</f>
        <v>0</v>
      </c>
      <c r="E27" s="189">
        <f t="shared" si="2"/>
        <v>0</v>
      </c>
      <c r="F27" s="171">
        <f>F28+F29</f>
        <v>0</v>
      </c>
      <c r="G27" s="171">
        <f>G28+G29</f>
        <v>0</v>
      </c>
      <c r="H27" s="171">
        <f>H28+H29</f>
        <v>0</v>
      </c>
      <c r="I27" s="191">
        <f t="shared" si="1"/>
        <v>0</v>
      </c>
    </row>
    <row r="28" spans="2:9">
      <c r="B28" s="179" t="s">
        <v>162</v>
      </c>
      <c r="C28" s="160"/>
      <c r="D28" s="171">
        <v>0</v>
      </c>
      <c r="E28" s="189">
        <f t="shared" si="2"/>
        <v>0</v>
      </c>
      <c r="F28" s="171">
        <v>0</v>
      </c>
      <c r="G28" s="171">
        <v>0</v>
      </c>
      <c r="H28" s="171">
        <v>0</v>
      </c>
      <c r="I28" s="191">
        <f t="shared" si="1"/>
        <v>0</v>
      </c>
    </row>
    <row r="29" spans="2:9">
      <c r="B29" s="179" t="s">
        <v>163</v>
      </c>
      <c r="C29" s="160"/>
      <c r="D29" s="171">
        <v>0</v>
      </c>
      <c r="E29" s="189">
        <f t="shared" si="2"/>
        <v>0</v>
      </c>
      <c r="F29" s="171">
        <v>0</v>
      </c>
      <c r="G29" s="171">
        <v>0</v>
      </c>
      <c r="H29" s="171">
        <v>0</v>
      </c>
      <c r="I29" s="191">
        <f>F29-G29</f>
        <v>0</v>
      </c>
    </row>
    <row r="30" spans="2:9">
      <c r="B30" s="178" t="s">
        <v>156</v>
      </c>
      <c r="C30" s="160"/>
      <c r="D30" s="171">
        <v>0</v>
      </c>
      <c r="E30" s="189">
        <f t="shared" si="2"/>
        <v>0</v>
      </c>
      <c r="F30" s="171">
        <v>0</v>
      </c>
      <c r="G30" s="171">
        <v>0</v>
      </c>
      <c r="H30" s="171">
        <v>0</v>
      </c>
      <c r="I30" s="191">
        <f t="shared" si="1"/>
        <v>0</v>
      </c>
    </row>
    <row r="31" spans="2:9" ht="22.5">
      <c r="B31" s="180" t="s">
        <v>164</v>
      </c>
      <c r="C31" s="160"/>
      <c r="D31" s="171">
        <f>D32+D33</f>
        <v>0</v>
      </c>
      <c r="E31" s="189">
        <f t="shared" si="2"/>
        <v>0</v>
      </c>
      <c r="F31" s="171">
        <f>F32+F33</f>
        <v>0</v>
      </c>
      <c r="G31" s="171">
        <f>G32+G33</f>
        <v>0</v>
      </c>
      <c r="H31" s="171">
        <f>H32+H33</f>
        <v>0</v>
      </c>
      <c r="I31" s="191">
        <f t="shared" si="1"/>
        <v>0</v>
      </c>
    </row>
    <row r="32" spans="2:9">
      <c r="B32" s="179" t="s">
        <v>165</v>
      </c>
      <c r="C32" s="160"/>
      <c r="D32" s="171">
        <v>0</v>
      </c>
      <c r="E32" s="189">
        <f t="shared" si="2"/>
        <v>0</v>
      </c>
      <c r="F32" s="171">
        <v>0</v>
      </c>
      <c r="G32" s="171">
        <v>0</v>
      </c>
      <c r="H32" s="171">
        <v>0</v>
      </c>
      <c r="I32" s="191">
        <f t="shared" si="1"/>
        <v>0</v>
      </c>
    </row>
    <row r="33" spans="2:9">
      <c r="B33" s="179" t="s">
        <v>166</v>
      </c>
      <c r="C33" s="160"/>
      <c r="D33" s="171">
        <v>0</v>
      </c>
      <c r="E33" s="189">
        <f t="shared" si="2"/>
        <v>0</v>
      </c>
      <c r="F33" s="171">
        <v>0</v>
      </c>
      <c r="G33" s="171">
        <v>0</v>
      </c>
      <c r="H33" s="171">
        <v>0</v>
      </c>
      <c r="I33" s="191">
        <f t="shared" si="1"/>
        <v>0</v>
      </c>
    </row>
    <row r="34" spans="2:9">
      <c r="B34" s="178" t="s">
        <v>157</v>
      </c>
      <c r="C34" s="160"/>
      <c r="D34" s="171">
        <v>0</v>
      </c>
      <c r="E34" s="189">
        <f t="shared" si="2"/>
        <v>0</v>
      </c>
      <c r="F34" s="171">
        <v>0</v>
      </c>
      <c r="G34" s="171">
        <v>0</v>
      </c>
      <c r="H34" s="171">
        <v>0</v>
      </c>
      <c r="I34" s="191">
        <f t="shared" si="1"/>
        <v>0</v>
      </c>
    </row>
    <row r="35" spans="2:9">
      <c r="B35" s="178"/>
      <c r="C35" s="166"/>
      <c r="D35" s="171"/>
      <c r="E35" s="188"/>
      <c r="F35" s="171"/>
      <c r="G35" s="171"/>
      <c r="H35" s="171"/>
      <c r="I35" s="190"/>
    </row>
    <row r="36" spans="2:9">
      <c r="B36" s="177" t="s">
        <v>160</v>
      </c>
      <c r="C36" s="167"/>
      <c r="D36" s="169">
        <f>D12+D24</f>
        <v>51017065</v>
      </c>
      <c r="E36" s="188">
        <f>F36-D36</f>
        <v>0</v>
      </c>
      <c r="F36" s="169">
        <f>F12+F24</f>
        <v>51017065</v>
      </c>
      <c r="G36" s="169">
        <f>G12+G24</f>
        <v>33482802.440000001</v>
      </c>
      <c r="H36" s="169">
        <f>H12+H24</f>
        <v>33482802.440000001</v>
      </c>
      <c r="I36" s="190">
        <f>F36-G36</f>
        <v>17534262.559999999</v>
      </c>
    </row>
    <row r="37" spans="2:9">
      <c r="B37" s="181"/>
      <c r="C37" s="182"/>
      <c r="D37" s="183"/>
      <c r="E37" s="183"/>
      <c r="F37" s="183"/>
      <c r="G37" s="183"/>
      <c r="H37" s="183"/>
      <c r="I37" s="184"/>
    </row>
  </sheetData>
  <mergeCells count="13">
    <mergeCell ref="B8:B10"/>
    <mergeCell ref="D8:H8"/>
    <mergeCell ref="I8:I10"/>
    <mergeCell ref="D9:D10"/>
    <mergeCell ref="E9:E10"/>
    <mergeCell ref="F9:F10"/>
    <mergeCell ref="G9:G10"/>
    <mergeCell ref="H9:H10"/>
    <mergeCell ref="B2:I2"/>
    <mergeCell ref="B3:I3"/>
    <mergeCell ref="B4:I4"/>
    <mergeCell ref="B5:I5"/>
    <mergeCell ref="B6:I6"/>
  </mergeCells>
  <conditionalFormatting sqref="D37">
    <cfRule type="cellIs" dxfId="1" priority="2" operator="equal">
      <formula>0</formula>
    </cfRule>
  </conditionalFormatting>
  <conditionalFormatting sqref="D11:I11">
    <cfRule type="cellIs" dxfId="0" priority="1" operator="equal">
      <formula>0</formula>
    </cfRule>
  </conditionalFormatting>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D11:E11 D37:E37 D12 F11:I11 D14:D36" numberStoredAsText="1"/>
    <ignoredError sqref="E12:E36" numberStoredAsText="1" formula="1"/>
  </ignoredErrors>
  <legacyDrawingHF r:id="rId2"/>
</worksheet>
</file>

<file path=xl/worksheets/sheet2.xml><?xml version="1.0" encoding="utf-8"?>
<worksheet xmlns="http://schemas.openxmlformats.org/spreadsheetml/2006/main" xmlns:r="http://schemas.openxmlformats.org/officeDocument/2006/relationships">
  <dimension ref="A1:J34"/>
  <sheetViews>
    <sheetView showGridLines="0" view="pageBreakPreview" zoomScaleSheetLayoutView="100" workbookViewId="0">
      <selection activeCell="B8" sqref="B8"/>
    </sheetView>
  </sheetViews>
  <sheetFormatPr baseColWidth="10" defaultColWidth="11.42578125" defaultRowHeight="13.5"/>
  <cols>
    <col min="1" max="1" width="10.5703125" style="1" customWidth="1"/>
    <col min="2" max="2" width="19" style="1" customWidth="1"/>
    <col min="3" max="3" width="20.42578125" style="1" customWidth="1"/>
    <col min="4" max="4" width="18.5703125" style="1" customWidth="1"/>
    <col min="5" max="5" width="18.7109375" style="1" customWidth="1"/>
    <col min="6" max="6" width="11" style="1" customWidth="1"/>
    <col min="7" max="7" width="14.42578125" style="1" customWidth="1"/>
    <col min="8" max="8" width="6.5703125" style="1" customWidth="1"/>
    <col min="9" max="9" width="41.85546875" style="1" customWidth="1"/>
    <col min="10" max="16384" width="11.42578125" style="1"/>
  </cols>
  <sheetData>
    <row r="1" spans="1:10" ht="35.1" customHeight="1">
      <c r="A1" s="537" t="s">
        <v>76</v>
      </c>
      <c r="B1" s="538"/>
      <c r="C1" s="538"/>
      <c r="D1" s="538"/>
      <c r="E1" s="538"/>
      <c r="F1" s="538"/>
      <c r="G1" s="538"/>
      <c r="H1" s="538"/>
      <c r="I1" s="539"/>
    </row>
    <row r="2" spans="1:10" ht="6.75" customHeight="1"/>
    <row r="3" spans="1:10" ht="17.25" customHeight="1">
      <c r="A3" s="540" t="s">
        <v>209</v>
      </c>
      <c r="B3" s="541"/>
      <c r="C3" s="541"/>
      <c r="D3" s="541"/>
      <c r="E3" s="541"/>
      <c r="F3" s="541"/>
      <c r="G3" s="541"/>
      <c r="H3" s="541"/>
      <c r="I3" s="542"/>
    </row>
    <row r="4" spans="1:10" ht="17.25" customHeight="1">
      <c r="A4" s="540" t="s">
        <v>210</v>
      </c>
      <c r="B4" s="541"/>
      <c r="C4" s="541"/>
      <c r="D4" s="541"/>
      <c r="E4" s="541"/>
      <c r="F4" s="541"/>
      <c r="G4" s="541"/>
      <c r="H4" s="541"/>
      <c r="I4" s="542"/>
    </row>
    <row r="5" spans="1:10" ht="33.75" customHeight="1">
      <c r="A5" s="535" t="s">
        <v>179</v>
      </c>
      <c r="B5" s="547" t="s">
        <v>99</v>
      </c>
      <c r="C5" s="548"/>
      <c r="D5" s="548"/>
      <c r="E5" s="549"/>
      <c r="F5" s="134" t="s">
        <v>90</v>
      </c>
      <c r="G5" s="134"/>
      <c r="H5" s="543" t="s">
        <v>169</v>
      </c>
      <c r="I5" s="544"/>
      <c r="J5" s="2"/>
    </row>
    <row r="6" spans="1:10" ht="31.35" customHeight="1">
      <c r="A6" s="536"/>
      <c r="B6" s="135" t="s">
        <v>167</v>
      </c>
      <c r="C6" s="135" t="s">
        <v>45</v>
      </c>
      <c r="D6" s="135" t="s">
        <v>46</v>
      </c>
      <c r="E6" s="135" t="s">
        <v>104</v>
      </c>
      <c r="F6" s="136" t="s">
        <v>105</v>
      </c>
      <c r="G6" s="136" t="s">
        <v>106</v>
      </c>
      <c r="H6" s="545" t="s">
        <v>75</v>
      </c>
      <c r="I6" s="546"/>
      <c r="J6" s="3"/>
    </row>
    <row r="7" spans="1:10" s="37" customFormat="1" ht="12.75" customHeight="1">
      <c r="A7" s="49" t="s">
        <v>0</v>
      </c>
      <c r="B7" s="19" t="s">
        <v>1</v>
      </c>
      <c r="C7" s="19" t="s">
        <v>2</v>
      </c>
      <c r="D7" s="19" t="s">
        <v>6</v>
      </c>
      <c r="E7" s="19" t="s">
        <v>3</v>
      </c>
      <c r="F7" s="19" t="s">
        <v>4</v>
      </c>
      <c r="G7" s="19" t="s">
        <v>5</v>
      </c>
      <c r="H7" s="79"/>
      <c r="I7" s="54"/>
    </row>
    <row r="8" spans="1:10" s="37" customFormat="1" ht="35.450000000000003" customHeight="1">
      <c r="A8" s="125" t="s">
        <v>100</v>
      </c>
      <c r="B8" s="245">
        <f>+SUM(B9:B16)</f>
        <v>147635882.07999998</v>
      </c>
      <c r="C8" s="245">
        <f>+SUM(C9:C16)</f>
        <v>147635882.07999998</v>
      </c>
      <c r="D8" s="245">
        <f>+SUM(D9:D16)</f>
        <v>147440284.07999998</v>
      </c>
      <c r="E8" s="245">
        <f>+SUM(E9:E16)</f>
        <v>147440284.07999998</v>
      </c>
      <c r="F8" s="126"/>
      <c r="G8" s="126"/>
      <c r="H8" s="127"/>
      <c r="I8" s="128"/>
    </row>
    <row r="9" spans="1:10" s="37" customFormat="1" ht="20.25" customHeight="1">
      <c r="A9" s="43">
        <v>1000</v>
      </c>
      <c r="B9" s="246">
        <v>29023378.059999995</v>
      </c>
      <c r="C9" s="246">
        <v>29023378.059999995</v>
      </c>
      <c r="D9" s="246">
        <v>29023378.059999995</v>
      </c>
      <c r="E9" s="246">
        <v>29023378.059999995</v>
      </c>
      <c r="F9" s="6">
        <f>+C9-B9</f>
        <v>0</v>
      </c>
      <c r="G9" s="5">
        <f>+D9-C9</f>
        <v>0</v>
      </c>
      <c r="H9" s="527" t="s">
        <v>366</v>
      </c>
      <c r="I9" s="528"/>
    </row>
    <row r="10" spans="1:10" s="37" customFormat="1" ht="12.75" customHeight="1">
      <c r="A10" s="7"/>
      <c r="B10" s="247"/>
      <c r="C10" s="247"/>
      <c r="D10" s="247"/>
      <c r="E10" s="247"/>
      <c r="F10" s="83"/>
      <c r="G10" s="8"/>
      <c r="H10" s="531" t="s">
        <v>365</v>
      </c>
      <c r="I10" s="532"/>
    </row>
    <row r="11" spans="1:10" s="37" customFormat="1" ht="15" customHeight="1">
      <c r="A11" s="4">
        <v>2000</v>
      </c>
      <c r="B11" s="246">
        <v>585769.49</v>
      </c>
      <c r="C11" s="246">
        <v>585769.49</v>
      </c>
      <c r="D11" s="246">
        <v>585769.49</v>
      </c>
      <c r="E11" s="246">
        <v>585769.49</v>
      </c>
      <c r="F11" s="6">
        <f>+C11-B11</f>
        <v>0</v>
      </c>
      <c r="G11" s="242">
        <f>+D11-C11</f>
        <v>0</v>
      </c>
      <c r="H11" s="527" t="s">
        <v>366</v>
      </c>
      <c r="I11" s="528"/>
    </row>
    <row r="12" spans="1:10" s="37" customFormat="1" ht="15" customHeight="1">
      <c r="A12" s="7"/>
      <c r="B12" s="247"/>
      <c r="C12" s="247"/>
      <c r="D12" s="247"/>
      <c r="E12" s="247"/>
      <c r="F12" s="83"/>
      <c r="G12" s="8"/>
      <c r="H12" s="531" t="s">
        <v>365</v>
      </c>
      <c r="I12" s="532"/>
    </row>
    <row r="13" spans="1:10" s="37" customFormat="1" ht="15" customHeight="1">
      <c r="A13" s="4">
        <v>3000</v>
      </c>
      <c r="B13" s="246">
        <v>12200376.07</v>
      </c>
      <c r="C13" s="246">
        <v>12200376.07</v>
      </c>
      <c r="D13" s="246">
        <v>12200171.07</v>
      </c>
      <c r="E13" s="246">
        <v>12200171.07</v>
      </c>
      <c r="F13" s="6">
        <f>+C13-B13</f>
        <v>0</v>
      </c>
      <c r="G13" s="242">
        <f>+D13-C13</f>
        <v>-205</v>
      </c>
      <c r="H13" s="527" t="s">
        <v>364</v>
      </c>
      <c r="I13" s="528">
        <v>35911100</v>
      </c>
    </row>
    <row r="14" spans="1:10" s="37" customFormat="1" ht="36" customHeight="1">
      <c r="A14" s="7"/>
      <c r="B14" s="247"/>
      <c r="C14" s="247"/>
      <c r="D14" s="247"/>
      <c r="E14" s="247"/>
      <c r="F14" s="83"/>
      <c r="G14" s="8"/>
      <c r="H14" s="533" t="s">
        <v>910</v>
      </c>
      <c r="I14" s="534"/>
    </row>
    <row r="15" spans="1:10" s="37" customFormat="1" ht="15" customHeight="1">
      <c r="A15" s="4">
        <v>4000</v>
      </c>
      <c r="B15" s="246">
        <v>105826358.46000001</v>
      </c>
      <c r="C15" s="246">
        <v>105826358.46000001</v>
      </c>
      <c r="D15" s="246">
        <v>105630965.46000001</v>
      </c>
      <c r="E15" s="246">
        <v>105630965.46000001</v>
      </c>
      <c r="F15" s="6">
        <f>+C15-B15</f>
        <v>0</v>
      </c>
      <c r="G15" s="242">
        <f>+D15-C15</f>
        <v>-195393</v>
      </c>
      <c r="H15" s="527" t="s">
        <v>366</v>
      </c>
      <c r="I15" s="528"/>
    </row>
    <row r="16" spans="1:10" s="37" customFormat="1" ht="70.5" customHeight="1">
      <c r="A16" s="7"/>
      <c r="B16" s="248"/>
      <c r="C16" s="248"/>
      <c r="D16" s="248"/>
      <c r="E16" s="248"/>
      <c r="F16" s="83"/>
      <c r="G16" s="8"/>
      <c r="H16" s="529" t="s">
        <v>772</v>
      </c>
      <c r="I16" s="530"/>
    </row>
    <row r="17" spans="1:9" s="37" customFormat="1" ht="38.1" customHeight="1">
      <c r="A17" s="9" t="s">
        <v>102</v>
      </c>
      <c r="B17" s="129">
        <f>+SUM(B18:B30)</f>
        <v>0</v>
      </c>
      <c r="C17" s="129">
        <f>+SUM(C18:C30)</f>
        <v>0</v>
      </c>
      <c r="D17" s="129">
        <f>+SUM(D18:D30)</f>
        <v>0</v>
      </c>
      <c r="E17" s="129">
        <f>+SUM(E18:E30)</f>
        <v>0</v>
      </c>
      <c r="F17" s="130"/>
      <c r="G17" s="129"/>
      <c r="H17" s="131"/>
      <c r="I17" s="81"/>
    </row>
    <row r="18" spans="1:9" s="37" customFormat="1" ht="11.25">
      <c r="A18" s="132">
        <v>1000</v>
      </c>
      <c r="B18" s="5">
        <v>0</v>
      </c>
      <c r="C18" s="5">
        <v>0</v>
      </c>
      <c r="D18" s="5">
        <v>0</v>
      </c>
      <c r="E18" s="5">
        <v>0</v>
      </c>
      <c r="F18" s="6"/>
      <c r="G18" s="5"/>
      <c r="H18" s="82"/>
      <c r="I18" s="80"/>
    </row>
    <row r="19" spans="1:9" s="37" customFormat="1" ht="11.25">
      <c r="A19" s="133"/>
      <c r="B19" s="8"/>
      <c r="C19" s="8"/>
      <c r="D19" s="8"/>
      <c r="E19" s="8"/>
      <c r="F19" s="83"/>
      <c r="G19" s="8"/>
      <c r="H19" s="84"/>
      <c r="I19" s="85"/>
    </row>
    <row r="20" spans="1:9" s="37" customFormat="1" ht="11.25">
      <c r="A20" s="132">
        <v>2000</v>
      </c>
      <c r="B20" s="5">
        <v>0</v>
      </c>
      <c r="C20" s="5">
        <v>0</v>
      </c>
      <c r="D20" s="5">
        <v>0</v>
      </c>
      <c r="E20" s="5">
        <v>0</v>
      </c>
      <c r="F20" s="6"/>
      <c r="G20" s="5"/>
      <c r="H20" s="82"/>
      <c r="I20" s="80"/>
    </row>
    <row r="21" spans="1:9" s="37" customFormat="1" ht="5.25" customHeight="1">
      <c r="A21" s="133"/>
      <c r="B21" s="8"/>
      <c r="C21" s="8"/>
      <c r="D21" s="8"/>
      <c r="E21" s="8"/>
      <c r="F21" s="83"/>
      <c r="G21" s="8"/>
      <c r="H21" s="84"/>
      <c r="I21" s="85"/>
    </row>
    <row r="22" spans="1:9" s="37" customFormat="1" ht="11.25">
      <c r="A22" s="9">
        <v>3000</v>
      </c>
      <c r="B22" s="129">
        <v>0</v>
      </c>
      <c r="C22" s="129">
        <v>0</v>
      </c>
      <c r="D22" s="129">
        <v>0</v>
      </c>
      <c r="E22" s="129">
        <v>0</v>
      </c>
      <c r="F22" s="6"/>
      <c r="G22" s="5"/>
      <c r="H22" s="82"/>
      <c r="I22" s="80"/>
    </row>
    <row r="23" spans="1:9" s="37" customFormat="1" ht="5.25" customHeight="1">
      <c r="A23" s="132"/>
      <c r="B23" s="5"/>
      <c r="C23" s="5"/>
      <c r="D23" s="5"/>
      <c r="E23" s="5"/>
      <c r="F23" s="6"/>
      <c r="G23" s="5"/>
      <c r="H23" s="82"/>
      <c r="I23" s="80"/>
    </row>
    <row r="24" spans="1:9" s="37" customFormat="1" ht="3.75" hidden="1" customHeight="1">
      <c r="A24" s="133"/>
      <c r="B24" s="8"/>
      <c r="C24" s="8"/>
      <c r="D24" s="8"/>
      <c r="E24" s="8"/>
      <c r="F24" s="83"/>
      <c r="G24" s="8"/>
      <c r="H24" s="84"/>
      <c r="I24" s="85"/>
    </row>
    <row r="25" spans="1:9" s="37" customFormat="1" ht="15" customHeight="1">
      <c r="A25" s="43">
        <v>5000</v>
      </c>
      <c r="B25" s="5">
        <v>0</v>
      </c>
      <c r="C25" s="5">
        <v>0</v>
      </c>
      <c r="D25" s="5">
        <v>0</v>
      </c>
      <c r="E25" s="5">
        <v>0</v>
      </c>
      <c r="F25" s="6"/>
      <c r="G25" s="5"/>
      <c r="H25" s="82"/>
      <c r="I25" s="80"/>
    </row>
    <row r="26" spans="1:9" s="37" customFormat="1" ht="3.75" customHeight="1">
      <c r="A26" s="7"/>
      <c r="B26" s="8"/>
      <c r="C26" s="8"/>
      <c r="D26" s="8"/>
      <c r="E26" s="8"/>
      <c r="F26" s="83"/>
      <c r="G26" s="8"/>
      <c r="H26" s="84"/>
      <c r="I26" s="85"/>
    </row>
    <row r="27" spans="1:9" s="37" customFormat="1" ht="15" customHeight="1">
      <c r="A27" s="4">
        <v>6000</v>
      </c>
      <c r="B27" s="5">
        <v>0</v>
      </c>
      <c r="C27" s="5">
        <v>0</v>
      </c>
      <c r="D27" s="5">
        <v>0</v>
      </c>
      <c r="E27" s="5">
        <v>0</v>
      </c>
      <c r="F27" s="6"/>
      <c r="G27" s="5"/>
      <c r="H27" s="82"/>
      <c r="I27" s="80"/>
    </row>
    <row r="28" spans="1:9" s="37" customFormat="1" ht="15" customHeight="1">
      <c r="A28" s="7"/>
      <c r="B28" s="8"/>
      <c r="C28" s="8"/>
      <c r="D28" s="8"/>
      <c r="E28" s="8"/>
      <c r="F28" s="83"/>
      <c r="G28" s="8"/>
      <c r="H28" s="84"/>
      <c r="I28" s="85"/>
    </row>
    <row r="29" spans="1:9" s="37" customFormat="1" ht="15" customHeight="1">
      <c r="A29" s="4">
        <v>7000</v>
      </c>
      <c r="B29" s="5">
        <v>0</v>
      </c>
      <c r="C29" s="5">
        <v>0</v>
      </c>
      <c r="D29" s="5">
        <v>0</v>
      </c>
      <c r="E29" s="5">
        <v>0</v>
      </c>
      <c r="F29" s="6"/>
      <c r="G29" s="5"/>
      <c r="H29" s="82"/>
      <c r="I29" s="80"/>
    </row>
    <row r="30" spans="1:9" s="37" customFormat="1" ht="1.5" customHeight="1">
      <c r="A30" s="7"/>
      <c r="B30" s="8"/>
      <c r="C30" s="8"/>
      <c r="D30" s="8"/>
      <c r="E30" s="8"/>
      <c r="F30" s="83"/>
      <c r="G30" s="8"/>
      <c r="H30" s="84"/>
      <c r="I30" s="85"/>
    </row>
    <row r="31" spans="1:9" s="37" customFormat="1" ht="29.1" customHeight="1">
      <c r="A31" s="52" t="s">
        <v>107</v>
      </c>
      <c r="B31" s="249">
        <f>+B8+B17</f>
        <v>147635882.07999998</v>
      </c>
      <c r="C31" s="249">
        <f>+C8+C17</f>
        <v>147635882.07999998</v>
      </c>
      <c r="D31" s="249">
        <f>+D8+D17</f>
        <v>147440284.07999998</v>
      </c>
      <c r="E31" s="249">
        <f>+E8+E17</f>
        <v>147440284.07999998</v>
      </c>
      <c r="F31" s="51"/>
      <c r="G31" s="51"/>
      <c r="H31" s="48"/>
      <c r="I31" s="81"/>
    </row>
    <row r="32" spans="1:9">
      <c r="A32" s="24"/>
    </row>
    <row r="33" spans="1:9">
      <c r="A33" s="10"/>
      <c r="G33" s="12"/>
      <c r="H33" s="12"/>
      <c r="I33" s="12"/>
    </row>
    <row r="34" spans="1:9">
      <c r="A34" s="13"/>
      <c r="G34" s="15"/>
      <c r="H34" s="15"/>
      <c r="I34" s="15"/>
    </row>
  </sheetData>
  <mergeCells count="15">
    <mergeCell ref="A5:A6"/>
    <mergeCell ref="A1:I1"/>
    <mergeCell ref="A3:I3"/>
    <mergeCell ref="A4:I4"/>
    <mergeCell ref="H5:I5"/>
    <mergeCell ref="H6:I6"/>
    <mergeCell ref="B5:E5"/>
    <mergeCell ref="H15:I15"/>
    <mergeCell ref="H16:I16"/>
    <mergeCell ref="H9:I9"/>
    <mergeCell ref="H11:I11"/>
    <mergeCell ref="H13:I13"/>
    <mergeCell ref="H10:I10"/>
    <mergeCell ref="H12:I12"/>
    <mergeCell ref="H14:I14"/>
  </mergeCells>
  <phoneticPr fontId="0" type="noConversion"/>
  <printOptions horizontalCentered="1"/>
  <pageMargins left="0.19685039370078741" right="0.19685039370078741" top="1.6535433070866143" bottom="0.47244094488188981" header="0.19685039370078741" footer="0.19685039370078741"/>
  <pageSetup scale="80" orientation="landscape" r:id="rId1"/>
  <headerFooter scaleWithDoc="0">
    <oddHeader>&amp;C&amp;G</oddHeader>
    <oddFooter>&amp;C&amp;G</oddFooter>
  </headerFooter>
  <ignoredErrors>
    <ignoredError sqref="A7:D7 E7:G7" numberStoredAsText="1"/>
  </ignoredErrors>
  <legacyDrawingHF r:id="rId2"/>
</worksheet>
</file>

<file path=xl/worksheets/sheet3.xml><?xml version="1.0" encoding="utf-8"?>
<worksheet xmlns="http://schemas.openxmlformats.org/spreadsheetml/2006/main" xmlns:r="http://schemas.openxmlformats.org/officeDocument/2006/relationships">
  <dimension ref="A1:H21"/>
  <sheetViews>
    <sheetView showGridLines="0" workbookViewId="0">
      <selection activeCell="F19" sqref="F19"/>
    </sheetView>
  </sheetViews>
  <sheetFormatPr baseColWidth="10" defaultColWidth="11.42578125" defaultRowHeight="13.5"/>
  <cols>
    <col min="1" max="1" width="19.140625" style="1" customWidth="1"/>
    <col min="2" max="7" width="25.85546875" style="1" customWidth="1"/>
    <col min="8" max="16384" width="11.42578125" style="1"/>
  </cols>
  <sheetData>
    <row r="1" spans="1:8" ht="35.1" customHeight="1">
      <c r="A1" s="537" t="s">
        <v>77</v>
      </c>
      <c r="B1" s="538"/>
      <c r="C1" s="538"/>
      <c r="D1" s="538"/>
      <c r="E1" s="538"/>
      <c r="F1" s="538"/>
      <c r="G1" s="539"/>
    </row>
    <row r="2" spans="1:8" ht="6.75" customHeight="1"/>
    <row r="3" spans="1:8" ht="17.25" customHeight="1">
      <c r="A3" s="540" t="str">
        <f>+'ECG-1'!A3:I3</f>
        <v>UNIDAD RESPONSABLE DEL GASTO: 35 C0 01 Secretaría de Desarrollo Rural y Equidad para las Comunidades</v>
      </c>
      <c r="B3" s="541"/>
      <c r="C3" s="541"/>
      <c r="D3" s="541"/>
      <c r="E3" s="541"/>
      <c r="F3" s="541"/>
      <c r="G3" s="542"/>
    </row>
    <row r="4" spans="1:8" ht="17.25" customHeight="1">
      <c r="A4" s="540" t="str">
        <f>+'ECG-1'!A4:I4</f>
        <v>PERÍODO: Enero - Septiembre 2017</v>
      </c>
      <c r="B4" s="541"/>
      <c r="C4" s="541"/>
      <c r="D4" s="541"/>
      <c r="E4" s="541"/>
      <c r="F4" s="541"/>
      <c r="G4" s="542"/>
    </row>
    <row r="5" spans="1:8" ht="25.5" customHeight="1">
      <c r="A5" s="535" t="s">
        <v>18</v>
      </c>
      <c r="B5" s="547" t="s">
        <v>99</v>
      </c>
      <c r="C5" s="548"/>
      <c r="D5" s="548"/>
      <c r="E5" s="549"/>
      <c r="F5" s="547" t="s">
        <v>90</v>
      </c>
      <c r="G5" s="549"/>
      <c r="H5" s="2"/>
    </row>
    <row r="6" spans="1:8" ht="25.5" customHeight="1">
      <c r="A6" s="550"/>
      <c r="B6" s="135" t="s">
        <v>167</v>
      </c>
      <c r="C6" s="135" t="s">
        <v>45</v>
      </c>
      <c r="D6" s="135" t="s">
        <v>46</v>
      </c>
      <c r="E6" s="135" t="s">
        <v>104</v>
      </c>
      <c r="F6" s="136" t="s">
        <v>105</v>
      </c>
      <c r="G6" s="136" t="s">
        <v>106</v>
      </c>
      <c r="H6" s="3"/>
    </row>
    <row r="7" spans="1:8" s="37" customFormat="1" ht="12.75" customHeight="1">
      <c r="A7" s="19" t="s">
        <v>0</v>
      </c>
      <c r="B7" s="19" t="s">
        <v>1</v>
      </c>
      <c r="C7" s="19" t="s">
        <v>2</v>
      </c>
      <c r="D7" s="19" t="s">
        <v>6</v>
      </c>
      <c r="E7" s="19" t="s">
        <v>3</v>
      </c>
      <c r="F7" s="19" t="s">
        <v>4</v>
      </c>
      <c r="G7" s="19" t="s">
        <v>5</v>
      </c>
    </row>
    <row r="8" spans="1:8" s="37" customFormat="1" ht="23.1" customHeight="1">
      <c r="A8" s="125" t="s">
        <v>100</v>
      </c>
      <c r="B8" s="259">
        <f>+SUM(B9:B13)</f>
        <v>11385315.41</v>
      </c>
      <c r="C8" s="259">
        <f>+SUM(C9:C13)</f>
        <v>11385315.41</v>
      </c>
      <c r="D8" s="259">
        <f>+SUM(D9:D13)</f>
        <v>10721754.41</v>
      </c>
      <c r="E8" s="259">
        <f>+SUM(E9:E13)</f>
        <v>10721754.41</v>
      </c>
      <c r="F8" s="243">
        <f>+C8-B8</f>
        <v>0</v>
      </c>
      <c r="G8" s="244">
        <f>+D8-C8</f>
        <v>-663561</v>
      </c>
    </row>
    <row r="9" spans="1:8" s="37" customFormat="1" ht="30" customHeight="1">
      <c r="A9" s="43">
        <v>1000</v>
      </c>
      <c r="B9" s="250">
        <v>3656129.67</v>
      </c>
      <c r="C9" s="250">
        <v>3656129.67</v>
      </c>
      <c r="D9" s="250">
        <v>3656129.67</v>
      </c>
      <c r="E9" s="250">
        <v>3656129.67</v>
      </c>
      <c r="F9" s="251">
        <f>+C9-B9</f>
        <v>0</v>
      </c>
      <c r="G9" s="252">
        <f>+D9-C9</f>
        <v>0</v>
      </c>
    </row>
    <row r="10" spans="1:8" s="37" customFormat="1" ht="15.75" customHeight="1">
      <c r="A10" s="43"/>
      <c r="B10" s="250"/>
      <c r="C10" s="250"/>
      <c r="D10" s="250"/>
      <c r="E10" s="250"/>
      <c r="F10" s="251"/>
      <c r="G10" s="253"/>
    </row>
    <row r="11" spans="1:8" s="37" customFormat="1" ht="24.75" customHeight="1">
      <c r="A11" s="44">
        <v>2000</v>
      </c>
      <c r="B11" s="254">
        <v>554666.79</v>
      </c>
      <c r="C11" s="254">
        <v>554666.79</v>
      </c>
      <c r="D11" s="254">
        <v>554666.79</v>
      </c>
      <c r="E11" s="254">
        <v>554666.79</v>
      </c>
      <c r="F11" s="255">
        <f>+C11-B11</f>
        <v>0</v>
      </c>
      <c r="G11" s="255">
        <f>+D11-C11</f>
        <v>0</v>
      </c>
    </row>
    <row r="12" spans="1:8" s="37" customFormat="1" ht="9.75" customHeight="1">
      <c r="A12" s="72"/>
      <c r="B12" s="256"/>
      <c r="C12" s="256"/>
      <c r="D12" s="256"/>
      <c r="E12" s="256"/>
      <c r="F12" s="257"/>
      <c r="G12" s="257"/>
    </row>
    <row r="13" spans="1:8" s="37" customFormat="1" ht="36" customHeight="1">
      <c r="A13" s="43">
        <v>3000</v>
      </c>
      <c r="B13" s="246">
        <v>7174518.9500000002</v>
      </c>
      <c r="C13" s="246">
        <v>7174518.9500000002</v>
      </c>
      <c r="D13" s="246">
        <v>6510957.9500000002</v>
      </c>
      <c r="E13" s="246">
        <v>6510957.9500000002</v>
      </c>
      <c r="F13" s="252">
        <f>+C13-B13</f>
        <v>0</v>
      </c>
      <c r="G13" s="56">
        <f>+D13-C13</f>
        <v>-663561</v>
      </c>
    </row>
    <row r="14" spans="1:8" s="37" customFormat="1" ht="32.25" customHeight="1">
      <c r="A14" s="9" t="s">
        <v>102</v>
      </c>
      <c r="B14" s="317">
        <f>+B16</f>
        <v>0</v>
      </c>
      <c r="C14" s="317">
        <f>+C16</f>
        <v>0</v>
      </c>
      <c r="D14" s="317">
        <f>+D16</f>
        <v>0</v>
      </c>
      <c r="E14" s="317">
        <f>+E16</f>
        <v>0</v>
      </c>
      <c r="F14" s="258"/>
      <c r="G14" s="258"/>
    </row>
    <row r="15" spans="1:8" s="37" customFormat="1" ht="50.1" customHeight="1">
      <c r="A15" s="4"/>
      <c r="B15" s="5"/>
      <c r="C15" s="5"/>
      <c r="D15" s="5"/>
      <c r="E15" s="5"/>
      <c r="F15" s="5"/>
      <c r="G15" s="5"/>
    </row>
    <row r="16" spans="1:8" s="37" customFormat="1" ht="50.1" customHeight="1">
      <c r="A16" s="43">
        <v>5000</v>
      </c>
      <c r="B16" s="216">
        <v>0</v>
      </c>
      <c r="C16" s="216">
        <v>0</v>
      </c>
      <c r="D16" s="216">
        <v>0</v>
      </c>
      <c r="E16" s="216">
        <v>0</v>
      </c>
      <c r="F16" s="5"/>
      <c r="G16" s="5"/>
    </row>
    <row r="17" spans="1:7" s="37" customFormat="1" ht="43.5" customHeight="1">
      <c r="A17" s="7"/>
      <c r="B17" s="8"/>
      <c r="C17" s="8"/>
      <c r="D17" s="8"/>
      <c r="E17" s="8"/>
      <c r="F17" s="8"/>
      <c r="G17" s="8"/>
    </row>
    <row r="18" spans="1:7" s="37" customFormat="1" ht="30.75" customHeight="1">
      <c r="A18" s="52" t="s">
        <v>108</v>
      </c>
      <c r="B18" s="315">
        <f>+B8</f>
        <v>11385315.41</v>
      </c>
      <c r="C18" s="315">
        <f>+C8</f>
        <v>11385315.41</v>
      </c>
      <c r="D18" s="315">
        <f>+D8</f>
        <v>10721754.41</v>
      </c>
      <c r="E18" s="315">
        <f>+E8</f>
        <v>10721754.41</v>
      </c>
      <c r="F18" s="53"/>
      <c r="G18" s="53"/>
    </row>
    <row r="19" spans="1:7">
      <c r="A19" s="24"/>
      <c r="B19" s="316"/>
      <c r="C19" s="316"/>
      <c r="D19" s="316"/>
      <c r="E19" s="316"/>
    </row>
    <row r="20" spans="1:7">
      <c r="A20" s="10"/>
      <c r="C20" s="12"/>
      <c r="D20" s="12"/>
      <c r="E20" s="12"/>
      <c r="F20" s="11"/>
    </row>
    <row r="21" spans="1:7">
      <c r="A21" s="13"/>
      <c r="C21" s="15"/>
      <c r="D21" s="15"/>
      <c r="E21" s="15"/>
      <c r="F21" s="14"/>
    </row>
  </sheetData>
  <mergeCells count="6">
    <mergeCell ref="A5:A6"/>
    <mergeCell ref="A1:G1"/>
    <mergeCell ref="A3:G3"/>
    <mergeCell ref="A4:G4"/>
    <mergeCell ref="F5:G5"/>
    <mergeCell ref="B5:E5"/>
  </mergeCells>
  <phoneticPr fontId="0" type="noConversion"/>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A7:D7 E7:G7" numberStoredAsText="1"/>
  </ignoredErrors>
  <legacyDrawingHF r:id="rId2"/>
</worksheet>
</file>

<file path=xl/worksheets/sheet4.xml><?xml version="1.0" encoding="utf-8"?>
<worksheet xmlns="http://schemas.openxmlformats.org/spreadsheetml/2006/main" xmlns:r="http://schemas.openxmlformats.org/officeDocument/2006/relationships">
  <dimension ref="A1:J31"/>
  <sheetViews>
    <sheetView showGridLines="0" view="pageBreakPreview" zoomScale="60" workbookViewId="0">
      <selection activeCell="F24" sqref="F24"/>
    </sheetView>
  </sheetViews>
  <sheetFormatPr baseColWidth="10" defaultColWidth="11.42578125" defaultRowHeight="13.5"/>
  <cols>
    <col min="1" max="1" width="13.140625" style="1" customWidth="1"/>
    <col min="2" max="2" width="14.140625" style="1" customWidth="1"/>
    <col min="3" max="3" width="13" style="1" customWidth="1"/>
    <col min="4" max="5" width="12.5703125" style="1" customWidth="1"/>
    <col min="6" max="6" width="11.85546875" style="1" customWidth="1"/>
    <col min="7" max="7" width="11" style="1" customWidth="1"/>
    <col min="8" max="8" width="6.5703125" style="1" customWidth="1"/>
    <col min="9" max="9" width="68.85546875" style="1" customWidth="1"/>
    <col min="10" max="16384" width="11.42578125" style="1"/>
  </cols>
  <sheetData>
    <row r="1" spans="1:10" ht="35.1" customHeight="1">
      <c r="A1" s="537" t="s">
        <v>83</v>
      </c>
      <c r="B1" s="538"/>
      <c r="C1" s="538"/>
      <c r="D1" s="538"/>
      <c r="E1" s="538"/>
      <c r="F1" s="538"/>
      <c r="G1" s="538"/>
      <c r="H1" s="538"/>
      <c r="I1" s="539"/>
    </row>
    <row r="2" spans="1:10" ht="6.75" customHeight="1"/>
    <row r="3" spans="1:10" ht="17.25" customHeight="1">
      <c r="A3" s="540" t="str">
        <f>+'ECG-2'!A3:G3</f>
        <v>UNIDAD RESPONSABLE DEL GASTO: 35 C0 01 Secretaría de Desarrollo Rural y Equidad para las Comunidades</v>
      </c>
      <c r="B3" s="541"/>
      <c r="C3" s="541"/>
      <c r="D3" s="541"/>
      <c r="E3" s="541"/>
      <c r="F3" s="541"/>
      <c r="G3" s="541"/>
      <c r="H3" s="541"/>
      <c r="I3" s="542"/>
    </row>
    <row r="4" spans="1:10" ht="17.25" customHeight="1">
      <c r="A4" s="540" t="str">
        <f>+'ECG-2'!A4:G4</f>
        <v>PERÍODO: Enero - Septiembre 2017</v>
      </c>
      <c r="B4" s="541"/>
      <c r="C4" s="541"/>
      <c r="D4" s="541"/>
      <c r="E4" s="541"/>
      <c r="F4" s="541"/>
      <c r="G4" s="541"/>
      <c r="H4" s="541"/>
      <c r="I4" s="542"/>
    </row>
    <row r="5" spans="1:10" ht="25.5" customHeight="1">
      <c r="A5" s="535" t="s">
        <v>35</v>
      </c>
      <c r="B5" s="547" t="s">
        <v>99</v>
      </c>
      <c r="C5" s="548"/>
      <c r="D5" s="548"/>
      <c r="E5" s="549"/>
      <c r="F5" s="547" t="s">
        <v>90</v>
      </c>
      <c r="G5" s="549"/>
      <c r="H5" s="551" t="s">
        <v>169</v>
      </c>
      <c r="I5" s="552"/>
      <c r="J5" s="2"/>
    </row>
    <row r="6" spans="1:10" ht="25.5" customHeight="1">
      <c r="A6" s="550"/>
      <c r="B6" s="135" t="s">
        <v>168</v>
      </c>
      <c r="C6" s="136" t="s">
        <v>45</v>
      </c>
      <c r="D6" s="136" t="s">
        <v>46</v>
      </c>
      <c r="E6" s="136" t="s">
        <v>104</v>
      </c>
      <c r="F6" s="136" t="s">
        <v>105</v>
      </c>
      <c r="G6" s="136" t="s">
        <v>106</v>
      </c>
      <c r="H6" s="545" t="s">
        <v>75</v>
      </c>
      <c r="I6" s="546"/>
      <c r="J6" s="3"/>
    </row>
    <row r="7" spans="1:10" s="92" customFormat="1" ht="12.75" customHeight="1">
      <c r="A7" s="45" t="s">
        <v>0</v>
      </c>
      <c r="B7" s="45" t="s">
        <v>1</v>
      </c>
      <c r="C7" s="45" t="s">
        <v>2</v>
      </c>
      <c r="D7" s="45" t="s">
        <v>6</v>
      </c>
      <c r="E7" s="45" t="s">
        <v>3</v>
      </c>
      <c r="F7" s="45" t="s">
        <v>4</v>
      </c>
      <c r="G7" s="45" t="s">
        <v>5</v>
      </c>
      <c r="H7" s="91"/>
      <c r="I7" s="64"/>
    </row>
    <row r="8" spans="1:10" s="92" customFormat="1" ht="18.95" customHeight="1">
      <c r="A8" s="58"/>
      <c r="B8" s="59"/>
      <c r="C8" s="59"/>
      <c r="D8" s="59"/>
      <c r="E8" s="59"/>
      <c r="F8" s="60"/>
      <c r="G8" s="59"/>
      <c r="H8" s="86" t="s">
        <v>110</v>
      </c>
      <c r="I8" s="61"/>
    </row>
    <row r="9" spans="1:10" s="92" customFormat="1" ht="18.95" customHeight="1">
      <c r="A9" s="58"/>
      <c r="B9" s="59"/>
      <c r="C9" s="59"/>
      <c r="D9" s="59"/>
      <c r="E9" s="59"/>
      <c r="F9" s="60"/>
      <c r="G9" s="59"/>
      <c r="H9" s="86" t="s">
        <v>109</v>
      </c>
      <c r="I9" s="61"/>
    </row>
    <row r="10" spans="1:10" s="92" customFormat="1" ht="18.95" customHeight="1">
      <c r="A10" s="62"/>
      <c r="B10" s="63"/>
      <c r="C10" s="63"/>
      <c r="D10" s="63"/>
      <c r="E10" s="63"/>
      <c r="F10" s="63"/>
      <c r="G10" s="63"/>
      <c r="H10" s="87" t="s">
        <v>22</v>
      </c>
      <c r="I10" s="64"/>
    </row>
    <row r="11" spans="1:10" s="92" customFormat="1" ht="18.95" customHeight="1">
      <c r="A11" s="65"/>
      <c r="B11" s="66"/>
      <c r="C11" s="66"/>
      <c r="D11" s="66"/>
      <c r="E11" s="66"/>
      <c r="F11" s="66"/>
      <c r="G11" s="66"/>
      <c r="H11" s="88" t="s">
        <v>23</v>
      </c>
      <c r="I11" s="67"/>
    </row>
    <row r="12" spans="1:10" s="92" customFormat="1" ht="18.95" customHeight="1">
      <c r="A12" s="58"/>
      <c r="B12" s="59"/>
      <c r="C12" s="59"/>
      <c r="D12" s="59"/>
      <c r="E12" s="59"/>
      <c r="F12" s="59"/>
      <c r="G12" s="59"/>
      <c r="H12" s="89" t="s">
        <v>22</v>
      </c>
      <c r="I12" s="64"/>
    </row>
    <row r="13" spans="1:10" s="92" customFormat="1" ht="18.95" customHeight="1">
      <c r="A13" s="65"/>
      <c r="B13" s="66"/>
      <c r="C13" s="66"/>
      <c r="D13" s="66"/>
      <c r="E13" s="66"/>
      <c r="F13" s="66"/>
      <c r="G13" s="66"/>
      <c r="H13" s="88" t="s">
        <v>23</v>
      </c>
      <c r="I13" s="67"/>
    </row>
    <row r="14" spans="1:10" s="92" customFormat="1" ht="18.95" customHeight="1">
      <c r="A14" s="58"/>
      <c r="B14" s="59"/>
      <c r="C14" s="59"/>
      <c r="D14" s="59"/>
      <c r="E14" s="59"/>
      <c r="F14" s="59"/>
      <c r="G14" s="59"/>
      <c r="H14" s="89" t="s">
        <v>22</v>
      </c>
      <c r="I14" s="64"/>
    </row>
    <row r="15" spans="1:10" s="92" customFormat="1" ht="18.95" customHeight="1">
      <c r="A15" s="65"/>
      <c r="B15" s="66"/>
      <c r="C15" s="66"/>
      <c r="D15" s="66"/>
      <c r="E15" s="66"/>
      <c r="F15" s="66"/>
      <c r="G15" s="66"/>
      <c r="H15" s="88" t="s">
        <v>23</v>
      </c>
      <c r="I15" s="67"/>
    </row>
    <row r="16" spans="1:10" s="92" customFormat="1" ht="18.95" customHeight="1">
      <c r="A16" s="58"/>
      <c r="B16" s="59"/>
      <c r="C16" s="59"/>
      <c r="D16" s="59"/>
      <c r="E16" s="59"/>
      <c r="F16" s="59"/>
      <c r="G16" s="59"/>
      <c r="H16" s="89" t="s">
        <v>22</v>
      </c>
      <c r="I16" s="64"/>
    </row>
    <row r="17" spans="1:9" s="92" customFormat="1" ht="18.95" customHeight="1">
      <c r="A17" s="65"/>
      <c r="B17" s="66"/>
      <c r="C17" s="66"/>
      <c r="D17" s="66"/>
      <c r="E17" s="66"/>
      <c r="F17" s="66"/>
      <c r="G17" s="66"/>
      <c r="H17" s="88" t="s">
        <v>23</v>
      </c>
      <c r="I17" s="67"/>
    </row>
    <row r="18" spans="1:9" s="92" customFormat="1" ht="18.95" customHeight="1">
      <c r="A18" s="58"/>
      <c r="B18" s="59"/>
      <c r="C18" s="59"/>
      <c r="D18" s="59"/>
      <c r="E18" s="59"/>
      <c r="F18" s="59"/>
      <c r="G18" s="59"/>
      <c r="H18" s="89" t="s">
        <v>22</v>
      </c>
      <c r="I18" s="64"/>
    </row>
    <row r="19" spans="1:9" s="92" customFormat="1" ht="18.95" customHeight="1">
      <c r="A19" s="65"/>
      <c r="B19" s="66"/>
      <c r="C19" s="66"/>
      <c r="D19" s="66"/>
      <c r="E19" s="66"/>
      <c r="F19" s="66"/>
      <c r="G19" s="66"/>
      <c r="H19" s="88" t="s">
        <v>23</v>
      </c>
      <c r="I19" s="67"/>
    </row>
    <row r="20" spans="1:9" s="92" customFormat="1" ht="18.95" customHeight="1">
      <c r="A20" s="58"/>
      <c r="B20" s="59"/>
      <c r="C20" s="59"/>
      <c r="D20" s="59"/>
      <c r="E20" s="59"/>
      <c r="F20" s="59"/>
      <c r="G20" s="59"/>
      <c r="H20" s="89" t="s">
        <v>22</v>
      </c>
      <c r="I20" s="64"/>
    </row>
    <row r="21" spans="1:9" s="92" customFormat="1" ht="18.95" customHeight="1">
      <c r="A21" s="65"/>
      <c r="B21" s="66"/>
      <c r="C21" s="66"/>
      <c r="D21" s="66"/>
      <c r="E21" s="66"/>
      <c r="F21" s="66"/>
      <c r="G21" s="66"/>
      <c r="H21" s="88" t="s">
        <v>23</v>
      </c>
      <c r="I21" s="67"/>
    </row>
    <row r="22" spans="1:9" s="92" customFormat="1" ht="18.95" customHeight="1">
      <c r="A22" s="62"/>
      <c r="B22" s="63"/>
      <c r="C22" s="63"/>
      <c r="D22" s="63"/>
      <c r="E22" s="63"/>
      <c r="F22" s="63"/>
      <c r="G22" s="63"/>
      <c r="H22" s="87" t="s">
        <v>22</v>
      </c>
      <c r="I22" s="64"/>
    </row>
    <row r="23" spans="1:9" s="92" customFormat="1" ht="18.95" customHeight="1">
      <c r="A23" s="65"/>
      <c r="B23" s="66"/>
      <c r="C23" s="66"/>
      <c r="D23" s="66"/>
      <c r="E23" s="66"/>
      <c r="F23" s="66"/>
      <c r="G23" s="66"/>
      <c r="H23" s="88" t="s">
        <v>23</v>
      </c>
      <c r="I23" s="67"/>
    </row>
    <row r="24" spans="1:9" s="92" customFormat="1" ht="18.95" customHeight="1">
      <c r="A24" s="58"/>
      <c r="B24" s="59"/>
      <c r="C24" s="59"/>
      <c r="D24" s="59"/>
      <c r="E24" s="59"/>
      <c r="F24" s="59"/>
      <c r="G24" s="59"/>
      <c r="H24" s="89" t="s">
        <v>22</v>
      </c>
      <c r="I24" s="64"/>
    </row>
    <row r="25" spans="1:9" s="92" customFormat="1" ht="18.95" customHeight="1">
      <c r="A25" s="65"/>
      <c r="B25" s="66"/>
      <c r="C25" s="66"/>
      <c r="D25" s="66"/>
      <c r="E25" s="66"/>
      <c r="F25" s="66"/>
      <c r="G25" s="66"/>
      <c r="H25" s="88" t="s">
        <v>23</v>
      </c>
      <c r="I25" s="67"/>
    </row>
    <row r="26" spans="1:9" s="92" customFormat="1" ht="18.95" customHeight="1">
      <c r="A26" s="58"/>
      <c r="B26" s="59"/>
      <c r="C26" s="59"/>
      <c r="D26" s="59"/>
      <c r="E26" s="59"/>
      <c r="F26" s="59"/>
      <c r="G26" s="59"/>
      <c r="H26" s="89" t="s">
        <v>22</v>
      </c>
      <c r="I26" s="64"/>
    </row>
    <row r="27" spans="1:9" s="92" customFormat="1" ht="18.95" customHeight="1">
      <c r="A27" s="58"/>
      <c r="B27" s="59"/>
      <c r="C27" s="59"/>
      <c r="D27" s="59"/>
      <c r="E27" s="59"/>
      <c r="F27" s="59"/>
      <c r="G27" s="59"/>
      <c r="H27" s="89" t="s">
        <v>23</v>
      </c>
      <c r="I27" s="67"/>
    </row>
    <row r="28" spans="1:9" s="92" customFormat="1" ht="24.75" customHeight="1">
      <c r="A28" s="9" t="s">
        <v>111</v>
      </c>
      <c r="B28" s="68"/>
      <c r="C28" s="69"/>
      <c r="D28" s="69"/>
      <c r="E28" s="69"/>
      <c r="F28" s="69"/>
      <c r="G28" s="69"/>
      <c r="H28" s="90"/>
      <c r="I28" s="70"/>
    </row>
    <row r="30" spans="1:9">
      <c r="A30" s="10"/>
      <c r="F30" s="11"/>
      <c r="I30" s="12"/>
    </row>
    <row r="31" spans="1:9">
      <c r="A31" s="13"/>
      <c r="F31" s="14"/>
      <c r="I31" s="15"/>
    </row>
  </sheetData>
  <mergeCells count="8">
    <mergeCell ref="A5:A6"/>
    <mergeCell ref="A3:I3"/>
    <mergeCell ref="A4:I4"/>
    <mergeCell ref="A1:I1"/>
    <mergeCell ref="H5:I5"/>
    <mergeCell ref="H6:I6"/>
    <mergeCell ref="F5:G5"/>
    <mergeCell ref="B5:E5"/>
  </mergeCells>
  <phoneticPr fontId="0" type="noConversion"/>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F8:G8 A7:D8 E7:G7" numberStoredAsText="1"/>
  </ignoredErrors>
  <drawing r:id="rId2"/>
  <legacyDrawingHF r:id="rId3"/>
</worksheet>
</file>

<file path=xl/worksheets/sheet5.xml><?xml version="1.0" encoding="utf-8"?>
<worksheet xmlns="http://schemas.openxmlformats.org/spreadsheetml/2006/main" xmlns:r="http://schemas.openxmlformats.org/officeDocument/2006/relationships">
  <dimension ref="A1:G22"/>
  <sheetViews>
    <sheetView showGridLines="0" view="pageBreakPreview" zoomScale="115" zoomScaleNormal="70" zoomScaleSheetLayoutView="115" zoomScalePageLayoutView="130" workbookViewId="0">
      <selection activeCell="B23" sqref="B23"/>
    </sheetView>
  </sheetViews>
  <sheetFormatPr baseColWidth="10" defaultColWidth="11.42578125" defaultRowHeight="15"/>
  <cols>
    <col min="1" max="1" width="13" style="198" customWidth="1"/>
    <col min="2" max="2" width="43" style="198" customWidth="1"/>
    <col min="3" max="3" width="16.85546875" style="198" customWidth="1"/>
    <col min="4" max="6" width="20.5703125" style="198" customWidth="1"/>
    <col min="7" max="7" width="49.42578125" style="198" customWidth="1"/>
    <col min="8" max="16384" width="11.42578125" style="198"/>
  </cols>
  <sheetData>
    <row r="1" spans="1:7" s="196" customFormat="1" ht="24.95" customHeight="1">
      <c r="A1" s="553" t="s">
        <v>180</v>
      </c>
      <c r="B1" s="553"/>
      <c r="C1" s="553"/>
      <c r="D1" s="553"/>
      <c r="E1" s="553"/>
      <c r="F1" s="553"/>
      <c r="G1" s="553"/>
    </row>
    <row r="2" spans="1:7" s="1" customFormat="1" ht="8.1" customHeight="1">
      <c r="A2" s="154"/>
      <c r="B2" s="154"/>
      <c r="C2" s="154"/>
      <c r="D2" s="154"/>
      <c r="E2" s="154"/>
      <c r="F2" s="154"/>
      <c r="G2" s="154"/>
    </row>
    <row r="3" spans="1:7" s="1" customFormat="1" ht="19.350000000000001" customHeight="1">
      <c r="A3" s="559" t="str">
        <f>+AR!A3</f>
        <v>UNIDAD RESPONSABLE DEL GASTO: 35 C0 01 Secretaría de Desarrollo Rural y Equidad para las Comunidades</v>
      </c>
      <c r="B3" s="560"/>
      <c r="C3" s="560"/>
      <c r="D3" s="560"/>
      <c r="E3" s="560"/>
      <c r="F3" s="560"/>
      <c r="G3" s="561"/>
    </row>
    <row r="4" spans="1:7" s="1" customFormat="1" ht="19.350000000000001" customHeight="1">
      <c r="A4" s="559" t="str">
        <f>+AR!A4</f>
        <v>PERÍODO: Enero - Septiembre 2017</v>
      </c>
      <c r="B4" s="560"/>
      <c r="C4" s="560"/>
      <c r="D4" s="560"/>
      <c r="E4" s="560"/>
      <c r="F4" s="560"/>
      <c r="G4" s="561"/>
    </row>
    <row r="5" spans="1:7" s="196" customFormat="1" ht="5.0999999999999996" customHeight="1">
      <c r="A5" s="197"/>
      <c r="B5" s="197"/>
      <c r="C5" s="197"/>
      <c r="D5" s="197"/>
      <c r="E5" s="197"/>
      <c r="F5" s="197"/>
      <c r="G5" s="197"/>
    </row>
    <row r="6" spans="1:7" ht="32.1" customHeight="1">
      <c r="A6" s="554" t="s">
        <v>181</v>
      </c>
      <c r="B6" s="554" t="s">
        <v>188</v>
      </c>
      <c r="C6" s="555" t="s">
        <v>182</v>
      </c>
      <c r="D6" s="557" t="s">
        <v>183</v>
      </c>
      <c r="E6" s="558"/>
      <c r="F6" s="558"/>
      <c r="G6" s="555" t="s">
        <v>184</v>
      </c>
    </row>
    <row r="7" spans="1:7" ht="27.75" customHeight="1">
      <c r="A7" s="554"/>
      <c r="B7" s="554"/>
      <c r="C7" s="556"/>
      <c r="D7" s="199" t="s">
        <v>185</v>
      </c>
      <c r="E7" s="199" t="s">
        <v>186</v>
      </c>
      <c r="F7" s="200" t="s">
        <v>187</v>
      </c>
      <c r="G7" s="556"/>
    </row>
    <row r="8" spans="1:7" ht="24.75" customHeight="1">
      <c r="A8" s="201" t="s">
        <v>0</v>
      </c>
      <c r="B8" s="202" t="s">
        <v>1</v>
      </c>
      <c r="C8" s="201" t="s">
        <v>2</v>
      </c>
      <c r="D8" s="202" t="s">
        <v>6</v>
      </c>
      <c r="E8" s="202" t="s">
        <v>6</v>
      </c>
      <c r="F8" s="202" t="s">
        <v>6</v>
      </c>
      <c r="G8" s="202" t="s">
        <v>3</v>
      </c>
    </row>
    <row r="9" spans="1:7" ht="54.75" customHeight="1">
      <c r="A9" s="302" t="s">
        <v>375</v>
      </c>
      <c r="B9" s="303" t="s">
        <v>376</v>
      </c>
      <c r="C9" s="304">
        <v>0</v>
      </c>
      <c r="D9" s="303">
        <v>0</v>
      </c>
      <c r="E9" s="305">
        <v>1139816</v>
      </c>
      <c r="F9" s="305">
        <v>0</v>
      </c>
      <c r="G9" s="306" t="s">
        <v>377</v>
      </c>
    </row>
    <row r="10" spans="1:7" ht="15" customHeight="1">
      <c r="A10" s="203"/>
      <c r="B10" s="203"/>
      <c r="C10" s="203"/>
      <c r="D10" s="203"/>
      <c r="E10" s="204"/>
      <c r="F10" s="204"/>
      <c r="G10" s="205"/>
    </row>
    <row r="11" spans="1:7" ht="15" customHeight="1">
      <c r="A11" s="203"/>
      <c r="B11" s="203"/>
      <c r="C11" s="203"/>
      <c r="D11" s="203"/>
      <c r="E11" s="204"/>
      <c r="F11" s="204"/>
      <c r="G11" s="205"/>
    </row>
    <row r="12" spans="1:7" ht="15" customHeight="1">
      <c r="A12" s="203"/>
      <c r="B12" s="203"/>
      <c r="C12" s="203"/>
      <c r="D12" s="203"/>
      <c r="E12" s="204"/>
      <c r="F12" s="204"/>
      <c r="G12" s="205"/>
    </row>
    <row r="13" spans="1:7" ht="15" customHeight="1">
      <c r="A13" s="203"/>
      <c r="B13" s="203"/>
      <c r="C13" s="203"/>
      <c r="D13" s="203"/>
      <c r="E13" s="204"/>
      <c r="F13" s="204"/>
      <c r="G13" s="205"/>
    </row>
    <row r="14" spans="1:7" ht="15" customHeight="1">
      <c r="A14" s="203"/>
      <c r="B14" s="203"/>
      <c r="C14" s="203"/>
      <c r="D14" s="203"/>
      <c r="E14" s="204"/>
      <c r="F14" s="204"/>
      <c r="G14" s="205"/>
    </row>
    <row r="15" spans="1:7" ht="15" customHeight="1">
      <c r="A15" s="203"/>
      <c r="B15" s="203"/>
      <c r="C15" s="203"/>
      <c r="D15" s="203"/>
      <c r="E15" s="204"/>
      <c r="F15" s="204"/>
      <c r="G15" s="205"/>
    </row>
    <row r="16" spans="1:7" ht="15" customHeight="1">
      <c r="A16" s="203"/>
      <c r="B16" s="203"/>
      <c r="C16" s="203"/>
      <c r="D16" s="203"/>
      <c r="E16" s="204"/>
      <c r="F16" s="204"/>
      <c r="G16" s="205"/>
    </row>
    <row r="17" spans="1:7" ht="15" customHeight="1">
      <c r="A17" s="203"/>
      <c r="B17" s="203"/>
      <c r="C17" s="203"/>
      <c r="D17" s="203"/>
      <c r="E17" s="204"/>
      <c r="F17" s="204"/>
      <c r="G17" s="205"/>
    </row>
    <row r="18" spans="1:7" ht="15" customHeight="1">
      <c r="A18" s="203"/>
      <c r="B18" s="203"/>
      <c r="C18" s="203"/>
      <c r="D18" s="203"/>
      <c r="E18" s="204"/>
      <c r="F18" s="204"/>
      <c r="G18" s="205"/>
    </row>
    <row r="19" spans="1:7" ht="15" customHeight="1">
      <c r="A19" s="203"/>
      <c r="B19" s="203"/>
      <c r="C19" s="203"/>
      <c r="D19" s="203"/>
      <c r="E19" s="204"/>
      <c r="F19" s="204"/>
      <c r="G19" s="205"/>
    </row>
    <row r="20" spans="1:7" ht="15" customHeight="1">
      <c r="A20" s="203"/>
      <c r="B20" s="203"/>
      <c r="C20" s="203"/>
      <c r="D20" s="203"/>
      <c r="E20" s="204"/>
      <c r="F20" s="204"/>
      <c r="G20" s="205"/>
    </row>
    <row r="21" spans="1:7" ht="15" customHeight="1">
      <c r="A21" s="203"/>
      <c r="B21" s="203"/>
      <c r="C21" s="203"/>
      <c r="D21" s="203"/>
      <c r="E21" s="204"/>
      <c r="F21" s="204"/>
      <c r="G21" s="205"/>
    </row>
    <row r="22" spans="1:7" ht="15" customHeight="1">
      <c r="A22" s="203"/>
      <c r="B22" s="203"/>
      <c r="C22" s="203"/>
      <c r="D22" s="203"/>
      <c r="E22" s="204"/>
      <c r="F22" s="204"/>
      <c r="G22" s="205"/>
    </row>
  </sheetData>
  <mergeCells count="8">
    <mergeCell ref="A1:G1"/>
    <mergeCell ref="A6:A7"/>
    <mergeCell ref="B6:B7"/>
    <mergeCell ref="C6:C7"/>
    <mergeCell ref="D6:F6"/>
    <mergeCell ref="G6:G7"/>
    <mergeCell ref="A3:G3"/>
    <mergeCell ref="A4:G4"/>
  </mergeCells>
  <printOptions horizontalCentered="1"/>
  <pageMargins left="0.39370078740157483" right="0.39370078740157483" top="1.5748031496062993" bottom="0.55118110236220474" header="0.31496062992125984" footer="0.31496062992125984"/>
  <pageSetup scale="70" fitToWidth="0" fitToHeight="0" pageOrder="overThenDown" orientation="landscape" r:id="rId1"/>
  <headerFooter>
    <oddHeader>&amp;C&amp;G</oddHeader>
    <oddFooter>&amp;C&amp;G</oddFooter>
  </headerFooter>
  <ignoredErrors>
    <ignoredError sqref="A8:G8" numberStoredAsText="1"/>
  </ignoredErrors>
  <legacyDrawingHF r:id="rId2"/>
</worksheet>
</file>

<file path=xl/worksheets/sheet6.xml><?xml version="1.0" encoding="utf-8"?>
<worksheet xmlns="http://schemas.openxmlformats.org/spreadsheetml/2006/main" xmlns:r="http://schemas.openxmlformats.org/officeDocument/2006/relationships">
  <dimension ref="A1:Q108"/>
  <sheetViews>
    <sheetView showGridLines="0" view="pageBreakPreview" zoomScale="90" zoomScaleNormal="80" zoomScaleSheetLayoutView="90" workbookViewId="0">
      <selection activeCell="J39" sqref="J39"/>
    </sheetView>
  </sheetViews>
  <sheetFormatPr baseColWidth="10" defaultColWidth="11.42578125" defaultRowHeight="13.5"/>
  <cols>
    <col min="1" max="1" width="5" style="1" customWidth="1"/>
    <col min="2" max="3" width="3.140625" style="1" customWidth="1"/>
    <col min="4" max="4" width="4.7109375" style="1" customWidth="1"/>
    <col min="5" max="5" width="5.85546875" style="1" customWidth="1"/>
    <col min="6" max="6" width="7.140625" style="1" customWidth="1"/>
    <col min="7" max="7" width="29.140625" style="1" customWidth="1"/>
    <col min="8" max="8" width="11.42578125" style="1" customWidth="1"/>
    <col min="9" max="9" width="10.28515625" style="1" customWidth="1"/>
    <col min="10" max="10" width="10.7109375" style="1" customWidth="1"/>
    <col min="11" max="11" width="9.42578125" style="327" customWidth="1"/>
    <col min="12" max="12" width="18.7109375" style="1" customWidth="1"/>
    <col min="13" max="13" width="18.42578125" style="1" customWidth="1"/>
    <col min="14" max="14" width="21.140625" style="1" customWidth="1"/>
    <col min="15" max="15" width="24" style="1" customWidth="1"/>
    <col min="16" max="16" width="8.140625" style="1" customWidth="1"/>
    <col min="17" max="17" width="8.5703125" style="1" customWidth="1"/>
    <col min="18" max="16384" width="11.42578125" style="1"/>
  </cols>
  <sheetData>
    <row r="1" spans="1:17" ht="35.1" customHeight="1">
      <c r="A1" s="537" t="s">
        <v>86</v>
      </c>
      <c r="B1" s="538"/>
      <c r="C1" s="538"/>
      <c r="D1" s="538"/>
      <c r="E1" s="538"/>
      <c r="F1" s="538"/>
      <c r="G1" s="538"/>
      <c r="H1" s="538"/>
      <c r="I1" s="538"/>
      <c r="J1" s="538"/>
      <c r="K1" s="538"/>
      <c r="L1" s="538"/>
      <c r="M1" s="538"/>
      <c r="N1" s="538"/>
      <c r="O1" s="538"/>
      <c r="P1" s="538"/>
      <c r="Q1" s="539"/>
    </row>
    <row r="2" spans="1:17" ht="6" customHeight="1">
      <c r="Q2" s="93"/>
    </row>
    <row r="3" spans="1:17" ht="20.100000000000001" customHeight="1">
      <c r="A3" s="540" t="str">
        <f>+EPC!A3</f>
        <v>UNIDAD RESPONSABLE DEL GASTO: 35 C0 01 Secretaría de Desarrollo Rural y Equidad para las Comunidades</v>
      </c>
      <c r="B3" s="541"/>
      <c r="C3" s="541"/>
      <c r="D3" s="541"/>
      <c r="E3" s="541"/>
      <c r="F3" s="541"/>
      <c r="G3" s="541"/>
      <c r="H3" s="541"/>
      <c r="I3" s="541"/>
      <c r="J3" s="541"/>
      <c r="K3" s="541"/>
      <c r="L3" s="541"/>
      <c r="M3" s="541"/>
      <c r="N3" s="541"/>
      <c r="O3" s="541"/>
      <c r="P3" s="541"/>
      <c r="Q3" s="542"/>
    </row>
    <row r="4" spans="1:17" ht="20.100000000000001" customHeight="1">
      <c r="A4" s="540" t="str">
        <f>+EPC!A4</f>
        <v>PERÍODO: Enero - Septiembre 2017</v>
      </c>
      <c r="B4" s="541"/>
      <c r="C4" s="541"/>
      <c r="D4" s="541"/>
      <c r="E4" s="541"/>
      <c r="F4" s="541"/>
      <c r="G4" s="541"/>
      <c r="H4" s="541"/>
      <c r="I4" s="541"/>
      <c r="J4" s="541"/>
      <c r="K4" s="541"/>
      <c r="L4" s="541"/>
      <c r="M4" s="541"/>
      <c r="N4" s="541"/>
      <c r="O4" s="541"/>
      <c r="P4" s="541"/>
      <c r="Q4" s="542"/>
    </row>
    <row r="5" spans="1:17" ht="21.75" customHeight="1">
      <c r="A5" s="535" t="s">
        <v>85</v>
      </c>
      <c r="B5" s="535" t="s">
        <v>44</v>
      </c>
      <c r="C5" s="535" t="s">
        <v>42</v>
      </c>
      <c r="D5" s="535" t="s">
        <v>43</v>
      </c>
      <c r="E5" s="535" t="s">
        <v>12</v>
      </c>
      <c r="F5" s="535" t="s">
        <v>74</v>
      </c>
      <c r="G5" s="535" t="s">
        <v>13</v>
      </c>
      <c r="H5" s="535" t="s">
        <v>28</v>
      </c>
      <c r="I5" s="137" t="s">
        <v>15</v>
      </c>
      <c r="J5" s="137"/>
      <c r="K5" s="328"/>
      <c r="L5" s="137"/>
      <c r="M5" s="137"/>
      <c r="N5" s="137"/>
      <c r="O5" s="137"/>
      <c r="P5" s="137"/>
      <c r="Q5" s="138"/>
    </row>
    <row r="6" spans="1:17" ht="28.5" customHeight="1">
      <c r="A6" s="562"/>
      <c r="B6" s="562"/>
      <c r="C6" s="562"/>
      <c r="D6" s="562"/>
      <c r="E6" s="562"/>
      <c r="F6" s="562"/>
      <c r="G6" s="562"/>
      <c r="H6" s="562"/>
      <c r="I6" s="139" t="s">
        <v>14</v>
      </c>
      <c r="J6" s="138"/>
      <c r="K6" s="568" t="s">
        <v>176</v>
      </c>
      <c r="L6" s="564" t="s">
        <v>98</v>
      </c>
      <c r="M6" s="565"/>
      <c r="N6" s="565"/>
      <c r="O6" s="565"/>
      <c r="P6" s="566" t="s">
        <v>131</v>
      </c>
      <c r="Q6" s="566" t="s">
        <v>115</v>
      </c>
    </row>
    <row r="7" spans="1:17" ht="42" customHeight="1">
      <c r="A7" s="563"/>
      <c r="B7" s="563"/>
      <c r="C7" s="563"/>
      <c r="D7" s="563"/>
      <c r="E7" s="563"/>
      <c r="F7" s="563"/>
      <c r="G7" s="563"/>
      <c r="H7" s="563"/>
      <c r="I7" s="136" t="s">
        <v>167</v>
      </c>
      <c r="J7" s="136" t="s">
        <v>29</v>
      </c>
      <c r="K7" s="569"/>
      <c r="L7" s="136" t="s">
        <v>170</v>
      </c>
      <c r="M7" s="136" t="s">
        <v>112</v>
      </c>
      <c r="N7" s="136" t="s">
        <v>113</v>
      </c>
      <c r="O7" s="136" t="s">
        <v>114</v>
      </c>
      <c r="P7" s="567"/>
      <c r="Q7" s="567"/>
    </row>
    <row r="8" spans="1:17" s="37" customFormat="1" ht="30.75" customHeight="1">
      <c r="A8" s="262">
        <v>1</v>
      </c>
      <c r="B8" s="269"/>
      <c r="C8" s="269"/>
      <c r="D8" s="269"/>
      <c r="E8" s="215"/>
      <c r="F8" s="270"/>
      <c r="G8" s="211" t="s">
        <v>211</v>
      </c>
      <c r="H8" s="45"/>
      <c r="I8" s="45"/>
      <c r="J8" s="45"/>
      <c r="K8" s="292"/>
      <c r="L8" s="263">
        <f>+L9+L17+L46</f>
        <v>74218529.269999996</v>
      </c>
      <c r="M8" s="263">
        <f>+M9+M17+M46</f>
        <v>74218529.269999996</v>
      </c>
      <c r="N8" s="263">
        <f>+N9+N17+N46</f>
        <v>74021521.269999996</v>
      </c>
      <c r="O8" s="263">
        <f>+O9+O17+O46</f>
        <v>74021521.269999996</v>
      </c>
      <c r="P8" s="292"/>
      <c r="Q8" s="45"/>
    </row>
    <row r="9" spans="1:17" s="37" customFormat="1" ht="15" customHeight="1">
      <c r="A9" s="269"/>
      <c r="B9" s="262">
        <v>1</v>
      </c>
      <c r="C9" s="262"/>
      <c r="D9" s="262"/>
      <c r="E9" s="262"/>
      <c r="F9" s="262"/>
      <c r="G9" s="211" t="s">
        <v>212</v>
      </c>
      <c r="H9" s="43"/>
      <c r="I9" s="75"/>
      <c r="J9" s="75"/>
      <c r="K9" s="288"/>
      <c r="L9" s="263">
        <f t="shared" ref="L9:O10" si="0">+L10</f>
        <v>24283498.399999999</v>
      </c>
      <c r="M9" s="263">
        <f t="shared" si="0"/>
        <v>24283498.399999999</v>
      </c>
      <c r="N9" s="263">
        <f t="shared" si="0"/>
        <v>24274828.399999999</v>
      </c>
      <c r="O9" s="263">
        <f t="shared" si="0"/>
        <v>24274828.399999999</v>
      </c>
      <c r="P9" s="288"/>
      <c r="Q9" s="78"/>
    </row>
    <row r="10" spans="1:17" s="37" customFormat="1" ht="32.25" customHeight="1">
      <c r="A10" s="269"/>
      <c r="B10" s="262"/>
      <c r="C10" s="262">
        <v>2</v>
      </c>
      <c r="D10" s="262"/>
      <c r="E10" s="262"/>
      <c r="F10" s="262"/>
      <c r="G10" s="211" t="s">
        <v>213</v>
      </c>
      <c r="H10" s="43"/>
      <c r="I10" s="76"/>
      <c r="J10" s="76"/>
      <c r="K10" s="288"/>
      <c r="L10" s="263">
        <f t="shared" si="0"/>
        <v>24283498.399999999</v>
      </c>
      <c r="M10" s="263">
        <f t="shared" si="0"/>
        <v>24283498.399999999</v>
      </c>
      <c r="N10" s="263">
        <f t="shared" si="0"/>
        <v>24274828.399999999</v>
      </c>
      <c r="O10" s="263">
        <f t="shared" si="0"/>
        <v>24274828.399999999</v>
      </c>
      <c r="P10" s="288"/>
      <c r="Q10" s="78"/>
    </row>
    <row r="11" spans="1:17" s="37" customFormat="1" ht="15.75" customHeight="1">
      <c r="A11" s="269"/>
      <c r="B11" s="262"/>
      <c r="C11" s="262"/>
      <c r="D11" s="262">
        <v>4</v>
      </c>
      <c r="E11" s="262"/>
      <c r="F11" s="262"/>
      <c r="G11" s="211" t="s">
        <v>214</v>
      </c>
      <c r="H11" s="43"/>
      <c r="I11" s="377"/>
      <c r="J11" s="377"/>
      <c r="K11" s="288"/>
      <c r="L11" s="263">
        <f>+L12+L13+L15</f>
        <v>24283498.399999999</v>
      </c>
      <c r="M11" s="263">
        <f>+M12+M13+M15</f>
        <v>24283498.399999999</v>
      </c>
      <c r="N11" s="263">
        <f>+N12+N13+N15</f>
        <v>24274828.399999999</v>
      </c>
      <c r="O11" s="263">
        <f>+O12+O13+O15</f>
        <v>24274828.399999999</v>
      </c>
      <c r="P11" s="288"/>
      <c r="Q11" s="78"/>
    </row>
    <row r="12" spans="1:17" s="37" customFormat="1" ht="28.5" customHeight="1">
      <c r="A12" s="212"/>
      <c r="B12" s="262"/>
      <c r="C12" s="262"/>
      <c r="D12" s="262"/>
      <c r="E12" s="262">
        <v>301</v>
      </c>
      <c r="F12" s="262"/>
      <c r="G12" s="213" t="s">
        <v>215</v>
      </c>
      <c r="H12" s="43" t="s">
        <v>216</v>
      </c>
      <c r="I12" s="442">
        <v>10</v>
      </c>
      <c r="J12" s="442">
        <v>10</v>
      </c>
      <c r="K12" s="292">
        <f>+J12/I12</f>
        <v>1</v>
      </c>
      <c r="L12" s="265">
        <v>138098.72</v>
      </c>
      <c r="M12" s="265">
        <v>138098.72</v>
      </c>
      <c r="N12" s="265">
        <v>138098.72</v>
      </c>
      <c r="O12" s="265">
        <v>138098.72</v>
      </c>
      <c r="P12" s="288">
        <f>+M12/L12</f>
        <v>1</v>
      </c>
      <c r="Q12" s="331">
        <f>+K12/P12</f>
        <v>1</v>
      </c>
    </row>
    <row r="13" spans="1:17" s="37" customFormat="1" ht="52.5" customHeight="1">
      <c r="A13" s="212"/>
      <c r="B13" s="262"/>
      <c r="C13" s="262"/>
      <c r="D13" s="262"/>
      <c r="E13" s="262">
        <v>335</v>
      </c>
      <c r="F13" s="261"/>
      <c r="G13" s="213" t="s">
        <v>217</v>
      </c>
      <c r="H13" s="43" t="s">
        <v>216</v>
      </c>
      <c r="I13" s="442">
        <f>107+719+535</f>
        <v>1361</v>
      </c>
      <c r="J13" s="442">
        <f>107+719+535</f>
        <v>1361</v>
      </c>
      <c r="K13" s="292">
        <f>+J13/I13</f>
        <v>1</v>
      </c>
      <c r="L13" s="260">
        <v>20874795.68</v>
      </c>
      <c r="M13" s="260">
        <v>20874795.68</v>
      </c>
      <c r="N13" s="260">
        <v>20874795.68</v>
      </c>
      <c r="O13" s="260">
        <v>20874795.68</v>
      </c>
      <c r="P13" s="288">
        <f t="shared" ref="P13:P76" si="1">+M13/L13</f>
        <v>1</v>
      </c>
      <c r="Q13" s="331">
        <f>+K13/P13</f>
        <v>1</v>
      </c>
    </row>
    <row r="14" spans="1:17" s="37" customFormat="1" ht="37.5" customHeight="1">
      <c r="A14" s="212"/>
      <c r="B14" s="262"/>
      <c r="C14" s="262"/>
      <c r="D14" s="262"/>
      <c r="E14" s="262"/>
      <c r="F14" s="261" t="s">
        <v>218</v>
      </c>
      <c r="G14" s="213" t="s">
        <v>219</v>
      </c>
      <c r="H14" s="43" t="s">
        <v>216</v>
      </c>
      <c r="I14" s="442">
        <f>107+719+535</f>
        <v>1361</v>
      </c>
      <c r="J14" s="442">
        <f>107+719+535</f>
        <v>1361</v>
      </c>
      <c r="K14" s="292">
        <f>+J14/I14</f>
        <v>1</v>
      </c>
      <c r="L14" s="260">
        <v>874795.68</v>
      </c>
      <c r="M14" s="260">
        <v>874795.68</v>
      </c>
      <c r="N14" s="260">
        <v>874795.68</v>
      </c>
      <c r="O14" s="260">
        <v>874795.68</v>
      </c>
      <c r="P14" s="288">
        <f t="shared" si="1"/>
        <v>1</v>
      </c>
      <c r="Q14" s="331">
        <f t="shared" ref="Q14:Q77" si="2">+K14/P14</f>
        <v>1</v>
      </c>
    </row>
    <row r="15" spans="1:17" s="37" customFormat="1" ht="53.25" customHeight="1">
      <c r="A15" s="212"/>
      <c r="B15" s="262"/>
      <c r="C15" s="262"/>
      <c r="D15" s="262"/>
      <c r="E15" s="262">
        <v>336</v>
      </c>
      <c r="F15" s="261"/>
      <c r="G15" s="213" t="s">
        <v>220</v>
      </c>
      <c r="H15" s="43" t="s">
        <v>216</v>
      </c>
      <c r="I15" s="442">
        <v>2071</v>
      </c>
      <c r="J15" s="442">
        <v>2328</v>
      </c>
      <c r="K15" s="292">
        <f t="shared" ref="K15:K78" si="3">+J15/I15</f>
        <v>1.1240946402704008</v>
      </c>
      <c r="L15" s="265">
        <v>3270604</v>
      </c>
      <c r="M15" s="265">
        <v>3270604</v>
      </c>
      <c r="N15" s="265">
        <v>3261934</v>
      </c>
      <c r="O15" s="265">
        <v>3261934</v>
      </c>
      <c r="P15" s="288">
        <f t="shared" si="1"/>
        <v>1</v>
      </c>
      <c r="Q15" s="331">
        <f t="shared" si="2"/>
        <v>1.1240946402704008</v>
      </c>
    </row>
    <row r="16" spans="1:17" s="37" customFormat="1" ht="42.75" customHeight="1">
      <c r="A16" s="212"/>
      <c r="B16" s="262"/>
      <c r="C16" s="262"/>
      <c r="D16" s="262"/>
      <c r="E16" s="262"/>
      <c r="F16" s="261" t="s">
        <v>221</v>
      </c>
      <c r="G16" s="213" t="s">
        <v>222</v>
      </c>
      <c r="H16" s="43" t="s">
        <v>216</v>
      </c>
      <c r="I16" s="442">
        <v>2071</v>
      </c>
      <c r="J16" s="442">
        <v>2328</v>
      </c>
      <c r="K16" s="292">
        <f t="shared" si="3"/>
        <v>1.1240946402704008</v>
      </c>
      <c r="L16" s="265">
        <v>3270604</v>
      </c>
      <c r="M16" s="265">
        <v>3270604</v>
      </c>
      <c r="N16" s="265">
        <v>3261934</v>
      </c>
      <c r="O16" s="265">
        <v>3261934</v>
      </c>
      <c r="P16" s="288">
        <f t="shared" si="1"/>
        <v>1</v>
      </c>
      <c r="Q16" s="331">
        <f t="shared" si="2"/>
        <v>1.1240946402704008</v>
      </c>
    </row>
    <row r="17" spans="1:17" s="37" customFormat="1" ht="17.25" customHeight="1">
      <c r="A17" s="215"/>
      <c r="B17" s="262">
        <v>2</v>
      </c>
      <c r="C17" s="262"/>
      <c r="D17" s="262"/>
      <c r="E17" s="262"/>
      <c r="F17" s="262"/>
      <c r="G17" s="211" t="s">
        <v>223</v>
      </c>
      <c r="H17" s="216"/>
      <c r="I17" s="377"/>
      <c r="J17" s="377"/>
      <c r="K17" s="292"/>
      <c r="L17" s="264">
        <f>+L18</f>
        <v>32386252</v>
      </c>
      <c r="M17" s="264">
        <f>+M18</f>
        <v>32386252</v>
      </c>
      <c r="N17" s="264">
        <f>+N18</f>
        <v>32201808</v>
      </c>
      <c r="O17" s="264">
        <f>+O18</f>
        <v>32201808</v>
      </c>
      <c r="P17" s="288">
        <f t="shared" si="1"/>
        <v>1</v>
      </c>
      <c r="Q17" s="331">
        <f t="shared" si="2"/>
        <v>0</v>
      </c>
    </row>
    <row r="18" spans="1:17" s="37" customFormat="1" ht="15" customHeight="1">
      <c r="A18" s="215"/>
      <c r="B18" s="262"/>
      <c r="C18" s="262">
        <v>6</v>
      </c>
      <c r="D18" s="262"/>
      <c r="E18" s="262"/>
      <c r="F18" s="262"/>
      <c r="G18" s="211" t="s">
        <v>224</v>
      </c>
      <c r="H18" s="216"/>
      <c r="I18" s="76"/>
      <c r="J18" s="76"/>
      <c r="K18" s="292"/>
      <c r="L18" s="264">
        <f>+L19+L22+L29+L43</f>
        <v>32386252</v>
      </c>
      <c r="M18" s="264">
        <f>+M19+M22+M29+M43</f>
        <v>32386252</v>
      </c>
      <c r="N18" s="264">
        <f>+N19+N22+N29+N43</f>
        <v>32201808</v>
      </c>
      <c r="O18" s="264">
        <f>+O19+O22+O29+O43</f>
        <v>32201808</v>
      </c>
      <c r="P18" s="288">
        <f t="shared" si="1"/>
        <v>1</v>
      </c>
      <c r="Q18" s="331">
        <f t="shared" si="2"/>
        <v>0</v>
      </c>
    </row>
    <row r="19" spans="1:17" s="37" customFormat="1" ht="15.75" customHeight="1">
      <c r="A19" s="215"/>
      <c r="B19" s="262"/>
      <c r="C19" s="262"/>
      <c r="D19" s="262">
        <v>5</v>
      </c>
      <c r="E19" s="262"/>
      <c r="F19" s="262"/>
      <c r="G19" s="211" t="s">
        <v>225</v>
      </c>
      <c r="H19" s="216"/>
      <c r="I19" s="76"/>
      <c r="J19" s="76"/>
      <c r="K19" s="292"/>
      <c r="L19" s="264">
        <f>+L20</f>
        <v>4999311.0999999996</v>
      </c>
      <c r="M19" s="264">
        <f>+M20</f>
        <v>4999311.0999999996</v>
      </c>
      <c r="N19" s="264">
        <f>+N20</f>
        <v>4999311.0999999996</v>
      </c>
      <c r="O19" s="264">
        <f>+O20</f>
        <v>4999311.0999999996</v>
      </c>
      <c r="P19" s="288">
        <f t="shared" si="1"/>
        <v>1</v>
      </c>
      <c r="Q19" s="331">
        <f t="shared" si="2"/>
        <v>0</v>
      </c>
    </row>
    <row r="20" spans="1:17" s="37" customFormat="1" ht="31.5" customHeight="1">
      <c r="A20" s="215"/>
      <c r="B20" s="262"/>
      <c r="C20" s="262"/>
      <c r="D20" s="262"/>
      <c r="E20" s="261" t="s">
        <v>226</v>
      </c>
      <c r="F20" s="261"/>
      <c r="G20" s="213" t="s">
        <v>227</v>
      </c>
      <c r="H20" s="43" t="s">
        <v>233</v>
      </c>
      <c r="I20" s="76">
        <v>646</v>
      </c>
      <c r="J20" s="76">
        <v>646</v>
      </c>
      <c r="K20" s="292">
        <f t="shared" si="3"/>
        <v>1</v>
      </c>
      <c r="L20" s="265">
        <v>4999311.0999999996</v>
      </c>
      <c r="M20" s="265">
        <v>4999311.0999999996</v>
      </c>
      <c r="N20" s="265">
        <v>4999311.0999999996</v>
      </c>
      <c r="O20" s="265">
        <v>4999311.0999999996</v>
      </c>
      <c r="P20" s="288">
        <f t="shared" si="1"/>
        <v>1</v>
      </c>
      <c r="Q20" s="331">
        <f t="shared" si="2"/>
        <v>1</v>
      </c>
    </row>
    <row r="21" spans="1:17" s="37" customFormat="1" ht="49.5" customHeight="1">
      <c r="A21" s="215"/>
      <c r="B21" s="262"/>
      <c r="C21" s="262"/>
      <c r="D21" s="262"/>
      <c r="E21" s="262"/>
      <c r="F21" s="261" t="s">
        <v>228</v>
      </c>
      <c r="G21" s="213" t="s">
        <v>229</v>
      </c>
      <c r="H21" s="43" t="s">
        <v>233</v>
      </c>
      <c r="I21" s="76">
        <v>646</v>
      </c>
      <c r="J21" s="76">
        <v>646</v>
      </c>
      <c r="K21" s="292">
        <f t="shared" si="3"/>
        <v>1</v>
      </c>
      <c r="L21" s="265">
        <v>4999311.0999999996</v>
      </c>
      <c r="M21" s="265">
        <v>4999311.0999999996</v>
      </c>
      <c r="N21" s="265">
        <v>4999311.0999999996</v>
      </c>
      <c r="O21" s="265">
        <v>4999311.0999999996</v>
      </c>
      <c r="P21" s="288">
        <f t="shared" si="1"/>
        <v>1</v>
      </c>
      <c r="Q21" s="331">
        <f t="shared" si="2"/>
        <v>1</v>
      </c>
    </row>
    <row r="22" spans="1:17" s="37" customFormat="1" ht="15" customHeight="1">
      <c r="A22" s="215"/>
      <c r="B22" s="262"/>
      <c r="C22" s="262"/>
      <c r="D22" s="262">
        <v>7</v>
      </c>
      <c r="E22" s="262"/>
      <c r="F22" s="262"/>
      <c r="G22" s="211" t="s">
        <v>230</v>
      </c>
      <c r="H22" s="216"/>
      <c r="I22" s="377"/>
      <c r="J22" s="377"/>
      <c r="K22" s="292"/>
      <c r="L22" s="264">
        <f>+L23+L25+L27</f>
        <v>5229736</v>
      </c>
      <c r="M22" s="264">
        <f>+M23+M25+M27</f>
        <v>5229736</v>
      </c>
      <c r="N22" s="264">
        <f>+N23+N25+N27</f>
        <v>5229736</v>
      </c>
      <c r="O22" s="264">
        <f>+O23+O25+O27</f>
        <v>5229736</v>
      </c>
      <c r="P22" s="288">
        <f t="shared" si="1"/>
        <v>1</v>
      </c>
      <c r="Q22" s="331">
        <f t="shared" si="2"/>
        <v>0</v>
      </c>
    </row>
    <row r="23" spans="1:17" s="37" customFormat="1" ht="31.5" customHeight="1">
      <c r="A23" s="215"/>
      <c r="B23" s="262"/>
      <c r="C23" s="262"/>
      <c r="D23" s="262"/>
      <c r="E23" s="262">
        <v>459</v>
      </c>
      <c r="F23" s="261"/>
      <c r="G23" s="213" t="s">
        <v>231</v>
      </c>
      <c r="H23" s="43" t="s">
        <v>216</v>
      </c>
      <c r="I23" s="377">
        <v>0</v>
      </c>
      <c r="J23" s="377">
        <v>0</v>
      </c>
      <c r="K23" s="292">
        <v>0</v>
      </c>
      <c r="L23" s="77">
        <v>0</v>
      </c>
      <c r="M23" s="77">
        <v>0</v>
      </c>
      <c r="N23" s="77">
        <v>0</v>
      </c>
      <c r="O23" s="77">
        <v>0</v>
      </c>
      <c r="P23" s="288">
        <v>0</v>
      </c>
      <c r="Q23" s="331">
        <v>0</v>
      </c>
    </row>
    <row r="24" spans="1:17" s="37" customFormat="1" ht="52.5" customHeight="1">
      <c r="A24" s="215"/>
      <c r="B24" s="262"/>
      <c r="C24" s="262"/>
      <c r="D24" s="262"/>
      <c r="E24" s="262"/>
      <c r="F24" s="261" t="s">
        <v>218</v>
      </c>
      <c r="G24" s="213" t="s">
        <v>219</v>
      </c>
      <c r="H24" s="43" t="s">
        <v>216</v>
      </c>
      <c r="I24" s="377">
        <v>0</v>
      </c>
      <c r="J24" s="377">
        <v>0</v>
      </c>
      <c r="K24" s="292">
        <v>0</v>
      </c>
      <c r="L24" s="77">
        <v>0</v>
      </c>
      <c r="M24" s="77">
        <v>0</v>
      </c>
      <c r="N24" s="77">
        <v>0</v>
      </c>
      <c r="O24" s="77">
        <v>0</v>
      </c>
      <c r="P24" s="288">
        <v>0</v>
      </c>
      <c r="Q24" s="331">
        <v>0</v>
      </c>
    </row>
    <row r="25" spans="1:17" s="37" customFormat="1" ht="32.25" customHeight="1">
      <c r="A25" s="215"/>
      <c r="B25" s="262"/>
      <c r="C25" s="262"/>
      <c r="D25" s="262"/>
      <c r="E25" s="262">
        <v>474</v>
      </c>
      <c r="F25" s="262"/>
      <c r="G25" s="213" t="s">
        <v>232</v>
      </c>
      <c r="H25" s="43" t="s">
        <v>233</v>
      </c>
      <c r="I25" s="377">
        <v>58</v>
      </c>
      <c r="J25" s="377">
        <v>58</v>
      </c>
      <c r="K25" s="292">
        <f t="shared" si="3"/>
        <v>1</v>
      </c>
      <c r="L25" s="265">
        <v>1574320</v>
      </c>
      <c r="M25" s="265">
        <v>1574320</v>
      </c>
      <c r="N25" s="265">
        <v>1574320</v>
      </c>
      <c r="O25" s="265">
        <v>1574320</v>
      </c>
      <c r="P25" s="288">
        <f t="shared" si="1"/>
        <v>1</v>
      </c>
      <c r="Q25" s="331">
        <f t="shared" si="2"/>
        <v>1</v>
      </c>
    </row>
    <row r="26" spans="1:17" s="37" customFormat="1" ht="30" customHeight="1">
      <c r="A26" s="215"/>
      <c r="B26" s="262"/>
      <c r="C26" s="262"/>
      <c r="D26" s="262"/>
      <c r="E26" s="262"/>
      <c r="F26" s="262" t="s">
        <v>234</v>
      </c>
      <c r="G26" s="213" t="s">
        <v>235</v>
      </c>
      <c r="H26" s="43" t="s">
        <v>233</v>
      </c>
      <c r="I26" s="377">
        <v>58</v>
      </c>
      <c r="J26" s="377">
        <v>58</v>
      </c>
      <c r="K26" s="292">
        <f t="shared" si="3"/>
        <v>1</v>
      </c>
      <c r="L26" s="265">
        <v>1574320</v>
      </c>
      <c r="M26" s="265">
        <v>1574320</v>
      </c>
      <c r="N26" s="265">
        <v>1574320</v>
      </c>
      <c r="O26" s="265">
        <v>1574320</v>
      </c>
      <c r="P26" s="288">
        <f t="shared" si="1"/>
        <v>1</v>
      </c>
      <c r="Q26" s="331">
        <f t="shared" si="2"/>
        <v>1</v>
      </c>
    </row>
    <row r="27" spans="1:17" s="37" customFormat="1" ht="33.75" customHeight="1">
      <c r="A27" s="215"/>
      <c r="B27" s="262"/>
      <c r="C27" s="262"/>
      <c r="D27" s="262"/>
      <c r="E27" s="262">
        <v>475</v>
      </c>
      <c r="F27" s="262"/>
      <c r="G27" s="213" t="s">
        <v>236</v>
      </c>
      <c r="H27" s="43" t="s">
        <v>216</v>
      </c>
      <c r="I27" s="377">
        <v>134</v>
      </c>
      <c r="J27" s="377">
        <v>134</v>
      </c>
      <c r="K27" s="292">
        <f t="shared" si="3"/>
        <v>1</v>
      </c>
      <c r="L27" s="265">
        <v>3655416</v>
      </c>
      <c r="M27" s="265">
        <v>3655416</v>
      </c>
      <c r="N27" s="265">
        <v>3655416</v>
      </c>
      <c r="O27" s="265">
        <v>3655416</v>
      </c>
      <c r="P27" s="288">
        <f t="shared" si="1"/>
        <v>1</v>
      </c>
      <c r="Q27" s="331">
        <f t="shared" si="2"/>
        <v>1</v>
      </c>
    </row>
    <row r="28" spans="1:17" s="37" customFormat="1" ht="30" customHeight="1">
      <c r="A28" s="215"/>
      <c r="B28" s="262"/>
      <c r="C28" s="262"/>
      <c r="D28" s="262"/>
      <c r="E28" s="262"/>
      <c r="F28" s="262" t="s">
        <v>237</v>
      </c>
      <c r="G28" s="213" t="s">
        <v>238</v>
      </c>
      <c r="H28" s="43" t="s">
        <v>216</v>
      </c>
      <c r="I28" s="377">
        <v>134</v>
      </c>
      <c r="J28" s="377">
        <v>134</v>
      </c>
      <c r="K28" s="292">
        <f t="shared" si="3"/>
        <v>1</v>
      </c>
      <c r="L28" s="265">
        <v>3655416</v>
      </c>
      <c r="M28" s="265">
        <v>3655416</v>
      </c>
      <c r="N28" s="265">
        <v>3655416</v>
      </c>
      <c r="O28" s="265">
        <v>3655416</v>
      </c>
      <c r="P28" s="288">
        <f t="shared" si="1"/>
        <v>1</v>
      </c>
      <c r="Q28" s="331">
        <f t="shared" si="2"/>
        <v>1</v>
      </c>
    </row>
    <row r="29" spans="1:17" s="37" customFormat="1" ht="15" customHeight="1">
      <c r="A29" s="215"/>
      <c r="B29" s="262"/>
      <c r="C29" s="262"/>
      <c r="D29" s="262">
        <v>8</v>
      </c>
      <c r="E29" s="262"/>
      <c r="F29" s="262"/>
      <c r="G29" s="211" t="s">
        <v>239</v>
      </c>
      <c r="H29" s="216"/>
      <c r="I29" s="377"/>
      <c r="J29" s="377"/>
      <c r="K29" s="292"/>
      <c r="L29" s="264">
        <f>+L30+L32+L34+L36+L38+L40+L41</f>
        <v>21167204.899999999</v>
      </c>
      <c r="M29" s="264">
        <f>+M30+M32+M34+M36+M38+M40+M41</f>
        <v>21167204.899999999</v>
      </c>
      <c r="N29" s="264">
        <f>+N30+N32+N34+N36+N38+N40+N41</f>
        <v>20982760.899999999</v>
      </c>
      <c r="O29" s="264">
        <f>+O30+O32+O34+O36+O38+O40+O41</f>
        <v>20982760.899999999</v>
      </c>
      <c r="P29" s="288">
        <f t="shared" si="1"/>
        <v>1</v>
      </c>
      <c r="Q29" s="331">
        <f t="shared" si="2"/>
        <v>0</v>
      </c>
    </row>
    <row r="30" spans="1:17" s="37" customFormat="1" ht="44.25" customHeight="1">
      <c r="A30" s="215"/>
      <c r="B30" s="262"/>
      <c r="C30" s="262"/>
      <c r="D30" s="262"/>
      <c r="E30" s="262">
        <v>477</v>
      </c>
      <c r="F30" s="262"/>
      <c r="G30" s="213" t="s">
        <v>240</v>
      </c>
      <c r="H30" s="43" t="s">
        <v>216</v>
      </c>
      <c r="I30" s="377">
        <v>70</v>
      </c>
      <c r="J30" s="377">
        <v>70</v>
      </c>
      <c r="K30" s="292">
        <f t="shared" si="3"/>
        <v>1</v>
      </c>
      <c r="L30" s="265">
        <v>1251413.7</v>
      </c>
      <c r="M30" s="265">
        <v>1251413.7</v>
      </c>
      <c r="N30" s="265">
        <v>1251413.7</v>
      </c>
      <c r="O30" s="265">
        <v>1251413.7</v>
      </c>
      <c r="P30" s="288">
        <f t="shared" si="1"/>
        <v>1</v>
      </c>
      <c r="Q30" s="331">
        <f t="shared" si="2"/>
        <v>1</v>
      </c>
    </row>
    <row r="31" spans="1:17" s="37" customFormat="1" ht="48.75" customHeight="1">
      <c r="A31" s="215"/>
      <c r="B31" s="262"/>
      <c r="C31" s="262"/>
      <c r="D31" s="262"/>
      <c r="E31" s="262"/>
      <c r="F31" s="262" t="s">
        <v>218</v>
      </c>
      <c r="G31" s="213" t="s">
        <v>219</v>
      </c>
      <c r="H31" s="43" t="s">
        <v>216</v>
      </c>
      <c r="I31" s="377">
        <v>70</v>
      </c>
      <c r="J31" s="377">
        <v>70</v>
      </c>
      <c r="K31" s="292">
        <f t="shared" si="3"/>
        <v>1</v>
      </c>
      <c r="L31" s="265">
        <v>1251413.7</v>
      </c>
      <c r="M31" s="265">
        <v>1251413.7</v>
      </c>
      <c r="N31" s="265">
        <v>1251413.7</v>
      </c>
      <c r="O31" s="265">
        <v>1251413.7</v>
      </c>
      <c r="P31" s="288">
        <f t="shared" si="1"/>
        <v>1</v>
      </c>
      <c r="Q31" s="331">
        <f t="shared" si="2"/>
        <v>1</v>
      </c>
    </row>
    <row r="32" spans="1:17" ht="42" customHeight="1">
      <c r="A32" s="215"/>
      <c r="B32" s="262"/>
      <c r="C32" s="262"/>
      <c r="D32" s="262"/>
      <c r="E32" s="262">
        <v>478</v>
      </c>
      <c r="F32" s="261"/>
      <c r="G32" s="213" t="s">
        <v>241</v>
      </c>
      <c r="H32" s="43" t="s">
        <v>216</v>
      </c>
      <c r="I32" s="377">
        <f>180+404</f>
        <v>584</v>
      </c>
      <c r="J32" s="377">
        <f>180+404</f>
        <v>584</v>
      </c>
      <c r="K32" s="292">
        <f t="shared" si="3"/>
        <v>1</v>
      </c>
      <c r="L32" s="265">
        <v>12691935.050000001</v>
      </c>
      <c r="M32" s="265">
        <v>12691935.050000001</v>
      </c>
      <c r="N32" s="265">
        <v>12691935.050000001</v>
      </c>
      <c r="O32" s="265">
        <v>12691935.050000001</v>
      </c>
      <c r="P32" s="288">
        <f t="shared" si="1"/>
        <v>1</v>
      </c>
      <c r="Q32" s="331">
        <f t="shared" si="2"/>
        <v>1</v>
      </c>
    </row>
    <row r="33" spans="1:17" ht="48">
      <c r="A33" s="215"/>
      <c r="B33" s="262"/>
      <c r="C33" s="262"/>
      <c r="D33" s="262"/>
      <c r="E33" s="262"/>
      <c r="F33" s="261" t="s">
        <v>218</v>
      </c>
      <c r="G33" s="213" t="s">
        <v>219</v>
      </c>
      <c r="H33" s="43" t="s">
        <v>216</v>
      </c>
      <c r="I33" s="377">
        <f>180+404</f>
        <v>584</v>
      </c>
      <c r="J33" s="377">
        <f>180+404</f>
        <v>584</v>
      </c>
      <c r="K33" s="292">
        <f t="shared" si="3"/>
        <v>1</v>
      </c>
      <c r="L33" s="265">
        <v>2425573</v>
      </c>
      <c r="M33" s="265">
        <v>2425573</v>
      </c>
      <c r="N33" s="265">
        <v>2425573</v>
      </c>
      <c r="O33" s="265">
        <v>2425573</v>
      </c>
      <c r="P33" s="288">
        <f t="shared" si="1"/>
        <v>1</v>
      </c>
      <c r="Q33" s="331">
        <f t="shared" si="2"/>
        <v>1</v>
      </c>
    </row>
    <row r="34" spans="1:17" ht="24">
      <c r="A34" s="215"/>
      <c r="B34" s="262"/>
      <c r="C34" s="262"/>
      <c r="D34" s="262"/>
      <c r="E34" s="262">
        <v>487</v>
      </c>
      <c r="F34" s="261"/>
      <c r="G34" s="213" t="s">
        <v>242</v>
      </c>
      <c r="H34" s="43" t="s">
        <v>216</v>
      </c>
      <c r="I34" s="377">
        <v>100</v>
      </c>
      <c r="J34" s="377">
        <v>145</v>
      </c>
      <c r="K34" s="292">
        <f t="shared" si="3"/>
        <v>1.45</v>
      </c>
      <c r="L34" s="265">
        <v>6578944.1500000004</v>
      </c>
      <c r="M34" s="265">
        <v>6578944.1500000004</v>
      </c>
      <c r="N34" s="265">
        <v>6577329.1500000004</v>
      </c>
      <c r="O34" s="265">
        <v>6577329.1500000004</v>
      </c>
      <c r="P34" s="288">
        <f t="shared" si="1"/>
        <v>1</v>
      </c>
      <c r="Q34" s="331">
        <f t="shared" si="2"/>
        <v>1.45</v>
      </c>
    </row>
    <row r="35" spans="1:17" ht="36">
      <c r="A35" s="215"/>
      <c r="B35" s="262"/>
      <c r="C35" s="262"/>
      <c r="D35" s="262"/>
      <c r="E35" s="262"/>
      <c r="F35" s="261" t="s">
        <v>221</v>
      </c>
      <c r="G35" s="213" t="s">
        <v>222</v>
      </c>
      <c r="H35" s="43" t="s">
        <v>216</v>
      </c>
      <c r="I35" s="377">
        <v>100</v>
      </c>
      <c r="J35" s="377">
        <v>145</v>
      </c>
      <c r="K35" s="292">
        <f t="shared" si="3"/>
        <v>1.45</v>
      </c>
      <c r="L35" s="265">
        <v>2306928</v>
      </c>
      <c r="M35" s="265">
        <v>2306928</v>
      </c>
      <c r="N35" s="265">
        <v>2306928</v>
      </c>
      <c r="O35" s="265">
        <v>2306928</v>
      </c>
      <c r="P35" s="288">
        <f t="shared" si="1"/>
        <v>1</v>
      </c>
      <c r="Q35" s="331">
        <f t="shared" si="2"/>
        <v>1.45</v>
      </c>
    </row>
    <row r="36" spans="1:17" ht="24">
      <c r="A36" s="215"/>
      <c r="B36" s="262"/>
      <c r="C36" s="262"/>
      <c r="D36" s="262"/>
      <c r="E36" s="262">
        <v>488</v>
      </c>
      <c r="F36" s="261"/>
      <c r="G36" s="213" t="s">
        <v>243</v>
      </c>
      <c r="H36" s="43" t="s">
        <v>216</v>
      </c>
      <c r="I36" s="377">
        <v>2600</v>
      </c>
      <c r="J36" s="377">
        <v>2925</v>
      </c>
      <c r="K36" s="292">
        <f t="shared" si="3"/>
        <v>1.125</v>
      </c>
      <c r="L36" s="265">
        <v>600000</v>
      </c>
      <c r="M36" s="265">
        <v>600000</v>
      </c>
      <c r="N36" s="265">
        <v>417171</v>
      </c>
      <c r="O36" s="265">
        <v>417171</v>
      </c>
      <c r="P36" s="288">
        <f t="shared" si="1"/>
        <v>1</v>
      </c>
      <c r="Q36" s="331">
        <f t="shared" si="2"/>
        <v>1.125</v>
      </c>
    </row>
    <row r="37" spans="1:17" ht="36">
      <c r="A37" s="215"/>
      <c r="B37" s="262"/>
      <c r="C37" s="262"/>
      <c r="D37" s="262"/>
      <c r="E37" s="262"/>
      <c r="F37" s="261" t="s">
        <v>221</v>
      </c>
      <c r="G37" s="213" t="s">
        <v>222</v>
      </c>
      <c r="H37" s="43" t="s">
        <v>216</v>
      </c>
      <c r="I37" s="377">
        <v>2600</v>
      </c>
      <c r="J37" s="377">
        <v>2925</v>
      </c>
      <c r="K37" s="292">
        <f t="shared" si="3"/>
        <v>1.125</v>
      </c>
      <c r="L37" s="265">
        <v>600000</v>
      </c>
      <c r="M37" s="265">
        <v>600000</v>
      </c>
      <c r="N37" s="265">
        <v>417171</v>
      </c>
      <c r="O37" s="265">
        <v>417171</v>
      </c>
      <c r="P37" s="288">
        <f t="shared" si="1"/>
        <v>1</v>
      </c>
      <c r="Q37" s="331">
        <f t="shared" si="2"/>
        <v>1.125</v>
      </c>
    </row>
    <row r="38" spans="1:17" ht="24">
      <c r="A38" s="215"/>
      <c r="B38" s="262"/>
      <c r="C38" s="262"/>
      <c r="D38" s="262"/>
      <c r="E38" s="262">
        <v>489</v>
      </c>
      <c r="F38" s="261"/>
      <c r="G38" s="213" t="s">
        <v>244</v>
      </c>
      <c r="H38" s="43" t="s">
        <v>216</v>
      </c>
      <c r="I38" s="377">
        <v>500</v>
      </c>
      <c r="J38" s="377">
        <v>0</v>
      </c>
      <c r="K38" s="292">
        <f t="shared" si="3"/>
        <v>0</v>
      </c>
      <c r="L38" s="265">
        <v>0</v>
      </c>
      <c r="M38" s="265">
        <v>0</v>
      </c>
      <c r="N38" s="265">
        <v>0</v>
      </c>
      <c r="O38" s="265">
        <v>0</v>
      </c>
      <c r="P38" s="288">
        <v>0</v>
      </c>
      <c r="Q38" s="331">
        <v>0</v>
      </c>
    </row>
    <row r="39" spans="1:17" ht="36">
      <c r="A39" s="215"/>
      <c r="B39" s="262"/>
      <c r="C39" s="262"/>
      <c r="D39" s="262"/>
      <c r="E39" s="262"/>
      <c r="F39" s="262" t="s">
        <v>245</v>
      </c>
      <c r="G39" s="213" t="s">
        <v>246</v>
      </c>
      <c r="H39" s="43" t="s">
        <v>216</v>
      </c>
      <c r="I39" s="377">
        <v>500</v>
      </c>
      <c r="J39" s="377">
        <v>0</v>
      </c>
      <c r="K39" s="292">
        <f t="shared" si="3"/>
        <v>0</v>
      </c>
      <c r="L39" s="265">
        <v>0</v>
      </c>
      <c r="M39" s="265">
        <v>0</v>
      </c>
      <c r="N39" s="265">
        <v>0</v>
      </c>
      <c r="O39" s="265">
        <v>0</v>
      </c>
      <c r="P39" s="288">
        <v>0</v>
      </c>
      <c r="Q39" s="331">
        <v>0</v>
      </c>
    </row>
    <row r="40" spans="1:17" ht="24">
      <c r="A40" s="215"/>
      <c r="B40" s="262"/>
      <c r="C40" s="262"/>
      <c r="D40" s="262"/>
      <c r="E40" s="262">
        <v>491</v>
      </c>
      <c r="F40" s="262"/>
      <c r="G40" s="213" t="s">
        <v>247</v>
      </c>
      <c r="H40" s="132" t="s">
        <v>248</v>
      </c>
      <c r="I40" s="377">
        <v>5500</v>
      </c>
      <c r="J40" s="377">
        <v>7099</v>
      </c>
      <c r="K40" s="292">
        <f t="shared" si="3"/>
        <v>1.2907272727272727</v>
      </c>
      <c r="L40" s="265">
        <v>44912</v>
      </c>
      <c r="M40" s="265">
        <v>44912</v>
      </c>
      <c r="N40" s="265">
        <v>44912</v>
      </c>
      <c r="O40" s="265">
        <v>44912</v>
      </c>
      <c r="P40" s="288">
        <f t="shared" si="1"/>
        <v>1</v>
      </c>
      <c r="Q40" s="331">
        <f t="shared" si="2"/>
        <v>1.2907272727272727</v>
      </c>
    </row>
    <row r="41" spans="1:17" ht="30.75" customHeight="1">
      <c r="A41" s="215"/>
      <c r="B41" s="262"/>
      <c r="C41" s="262"/>
      <c r="D41" s="262"/>
      <c r="E41" s="262">
        <v>498</v>
      </c>
      <c r="F41" s="262"/>
      <c r="G41" s="213" t="s">
        <v>249</v>
      </c>
      <c r="H41" s="43" t="s">
        <v>216</v>
      </c>
      <c r="I41" s="377">
        <v>500</v>
      </c>
      <c r="J41" s="377">
        <v>0</v>
      </c>
      <c r="K41" s="292">
        <f t="shared" si="3"/>
        <v>0</v>
      </c>
      <c r="L41" s="265">
        <v>0</v>
      </c>
      <c r="M41" s="265">
        <v>0</v>
      </c>
      <c r="N41" s="265">
        <v>0</v>
      </c>
      <c r="O41" s="265">
        <v>0</v>
      </c>
      <c r="P41" s="288">
        <v>0</v>
      </c>
      <c r="Q41" s="331">
        <v>0</v>
      </c>
    </row>
    <row r="42" spans="1:17" ht="38.25" customHeight="1">
      <c r="A42" s="215"/>
      <c r="B42" s="262"/>
      <c r="C42" s="262"/>
      <c r="D42" s="262"/>
      <c r="E42" s="262"/>
      <c r="F42" s="262" t="s">
        <v>221</v>
      </c>
      <c r="G42" s="213" t="s">
        <v>222</v>
      </c>
      <c r="H42" s="43" t="s">
        <v>216</v>
      </c>
      <c r="I42" s="377">
        <v>500</v>
      </c>
      <c r="J42" s="377">
        <v>0</v>
      </c>
      <c r="K42" s="292">
        <f t="shared" si="3"/>
        <v>0</v>
      </c>
      <c r="L42" s="265">
        <v>0</v>
      </c>
      <c r="M42" s="265">
        <v>0</v>
      </c>
      <c r="N42" s="265">
        <v>0</v>
      </c>
      <c r="O42" s="265">
        <v>0</v>
      </c>
      <c r="P42" s="288">
        <v>0</v>
      </c>
      <c r="Q42" s="331">
        <v>0</v>
      </c>
    </row>
    <row r="43" spans="1:17" ht="24">
      <c r="A43" s="215"/>
      <c r="B43" s="262"/>
      <c r="C43" s="262"/>
      <c r="D43" s="262">
        <v>9</v>
      </c>
      <c r="E43" s="262"/>
      <c r="F43" s="262"/>
      <c r="G43" s="211" t="s">
        <v>250</v>
      </c>
      <c r="H43" s="43"/>
      <c r="I43" s="76"/>
      <c r="J43" s="76"/>
      <c r="K43" s="292"/>
      <c r="L43" s="264">
        <f>+L44</f>
        <v>990000</v>
      </c>
      <c r="M43" s="264">
        <f>+M44</f>
        <v>990000</v>
      </c>
      <c r="N43" s="264">
        <f>+N44</f>
        <v>990000</v>
      </c>
      <c r="O43" s="264">
        <f>+O44</f>
        <v>990000</v>
      </c>
      <c r="P43" s="288">
        <f t="shared" si="1"/>
        <v>1</v>
      </c>
      <c r="Q43" s="331">
        <f t="shared" si="2"/>
        <v>0</v>
      </c>
    </row>
    <row r="44" spans="1:17" ht="31.5" customHeight="1">
      <c r="A44" s="215"/>
      <c r="B44" s="262"/>
      <c r="C44" s="262"/>
      <c r="D44" s="262"/>
      <c r="E44" s="261" t="s">
        <v>251</v>
      </c>
      <c r="F44" s="262"/>
      <c r="G44" s="213" t="s">
        <v>252</v>
      </c>
      <c r="H44" s="43" t="s">
        <v>216</v>
      </c>
      <c r="I44" s="377">
        <v>50</v>
      </c>
      <c r="J44" s="377">
        <v>0</v>
      </c>
      <c r="K44" s="292">
        <f t="shared" si="3"/>
        <v>0</v>
      </c>
      <c r="L44" s="265">
        <v>990000</v>
      </c>
      <c r="M44" s="265">
        <v>990000</v>
      </c>
      <c r="N44" s="265">
        <v>990000</v>
      </c>
      <c r="O44" s="265">
        <v>990000</v>
      </c>
      <c r="P44" s="288">
        <f t="shared" si="1"/>
        <v>1</v>
      </c>
      <c r="Q44" s="331">
        <f t="shared" si="2"/>
        <v>0</v>
      </c>
    </row>
    <row r="45" spans="1:17" ht="33.75" customHeight="1">
      <c r="A45" s="215"/>
      <c r="B45" s="262"/>
      <c r="C45" s="262"/>
      <c r="D45" s="262"/>
      <c r="E45" s="262"/>
      <c r="F45" s="261" t="s">
        <v>253</v>
      </c>
      <c r="G45" s="213" t="s">
        <v>254</v>
      </c>
      <c r="H45" s="43" t="s">
        <v>216</v>
      </c>
      <c r="I45" s="377">
        <v>50</v>
      </c>
      <c r="J45" s="377">
        <v>0</v>
      </c>
      <c r="K45" s="292">
        <v>0</v>
      </c>
      <c r="L45" s="265">
        <v>0</v>
      </c>
      <c r="M45" s="265">
        <v>0</v>
      </c>
      <c r="N45" s="265">
        <v>0</v>
      </c>
      <c r="O45" s="265">
        <v>0</v>
      </c>
      <c r="P45" s="288">
        <v>0</v>
      </c>
      <c r="Q45" s="331">
        <v>0</v>
      </c>
    </row>
    <row r="46" spans="1:17" ht="27.75" customHeight="1">
      <c r="A46" s="215"/>
      <c r="B46" s="262">
        <v>3</v>
      </c>
      <c r="C46" s="262"/>
      <c r="D46" s="262"/>
      <c r="E46" s="262"/>
      <c r="F46" s="262"/>
      <c r="G46" s="211" t="s">
        <v>255</v>
      </c>
      <c r="H46" s="217"/>
      <c r="I46" s="76"/>
      <c r="J46" s="76"/>
      <c r="K46" s="292"/>
      <c r="L46" s="264">
        <f>+L47+L55</f>
        <v>17548778.869999997</v>
      </c>
      <c r="M46" s="264">
        <f>+M47+M55</f>
        <v>17548778.869999997</v>
      </c>
      <c r="N46" s="264">
        <f>+N47+N55</f>
        <v>17544884.869999997</v>
      </c>
      <c r="O46" s="264">
        <f>+O47+O55</f>
        <v>17544884.869999997</v>
      </c>
      <c r="P46" s="288">
        <f t="shared" si="1"/>
        <v>1</v>
      </c>
      <c r="Q46" s="331">
        <f t="shared" si="2"/>
        <v>0</v>
      </c>
    </row>
    <row r="47" spans="1:17" ht="24">
      <c r="A47" s="215"/>
      <c r="B47" s="262"/>
      <c r="C47" s="262">
        <v>2</v>
      </c>
      <c r="D47" s="262"/>
      <c r="E47" s="262"/>
      <c r="F47" s="262"/>
      <c r="G47" s="211" t="s">
        <v>256</v>
      </c>
      <c r="H47" s="217"/>
      <c r="I47" s="76"/>
      <c r="J47" s="76"/>
      <c r="K47" s="292"/>
      <c r="L47" s="264">
        <f>+L48</f>
        <v>14092710.869999999</v>
      </c>
      <c r="M47" s="264">
        <f>+M48</f>
        <v>14092710.869999999</v>
      </c>
      <c r="N47" s="264">
        <f>+N48</f>
        <v>14092710.869999999</v>
      </c>
      <c r="O47" s="264">
        <f>+O48</f>
        <v>14092710.869999999</v>
      </c>
      <c r="P47" s="288">
        <f t="shared" si="1"/>
        <v>1</v>
      </c>
      <c r="Q47" s="331">
        <f t="shared" si="2"/>
        <v>0</v>
      </c>
    </row>
    <row r="48" spans="1:17">
      <c r="A48" s="215"/>
      <c r="B48" s="262"/>
      <c r="C48" s="262"/>
      <c r="D48" s="262">
        <v>1</v>
      </c>
      <c r="E48" s="262"/>
      <c r="F48" s="262"/>
      <c r="G48" s="211" t="s">
        <v>257</v>
      </c>
      <c r="H48" s="217"/>
      <c r="I48" s="76"/>
      <c r="J48" s="76"/>
      <c r="K48" s="292"/>
      <c r="L48" s="264">
        <f>+L49+L51+L53</f>
        <v>14092710.869999999</v>
      </c>
      <c r="M48" s="264">
        <f>+M49+M51+M53</f>
        <v>14092710.869999999</v>
      </c>
      <c r="N48" s="264">
        <f>+N49+N51+N53</f>
        <v>14092710.869999999</v>
      </c>
      <c r="O48" s="264">
        <f>+O49+O51+O53</f>
        <v>14092710.869999999</v>
      </c>
      <c r="P48" s="288">
        <f t="shared" si="1"/>
        <v>1</v>
      </c>
      <c r="Q48" s="331">
        <f t="shared" si="2"/>
        <v>0</v>
      </c>
    </row>
    <row r="49" spans="1:17" ht="21" customHeight="1">
      <c r="A49" s="215"/>
      <c r="B49" s="262"/>
      <c r="C49" s="262"/>
      <c r="D49" s="262"/>
      <c r="E49" s="262">
        <v>546</v>
      </c>
      <c r="F49" s="261"/>
      <c r="G49" s="213" t="s">
        <v>258</v>
      </c>
      <c r="H49" s="217" t="s">
        <v>233</v>
      </c>
      <c r="I49" s="76">
        <v>182</v>
      </c>
      <c r="J49" s="76">
        <v>134</v>
      </c>
      <c r="K49" s="292">
        <f t="shared" si="3"/>
        <v>0.73626373626373631</v>
      </c>
      <c r="L49" s="265">
        <v>7943170.0999999996</v>
      </c>
      <c r="M49" s="265">
        <v>7943170.0999999996</v>
      </c>
      <c r="N49" s="265">
        <v>7943170.0999999996</v>
      </c>
      <c r="O49" s="265">
        <v>7943170.0999999996</v>
      </c>
      <c r="P49" s="288">
        <f t="shared" si="1"/>
        <v>1</v>
      </c>
      <c r="Q49" s="331">
        <f t="shared" si="2"/>
        <v>0.73626373626373631</v>
      </c>
    </row>
    <row r="50" spans="1:17" ht="27" customHeight="1">
      <c r="A50" s="215"/>
      <c r="B50" s="262"/>
      <c r="C50" s="262"/>
      <c r="D50" s="262"/>
      <c r="E50" s="262"/>
      <c r="F50" s="261" t="s">
        <v>259</v>
      </c>
      <c r="G50" s="213" t="s">
        <v>260</v>
      </c>
      <c r="H50" s="217" t="s">
        <v>233</v>
      </c>
      <c r="I50" s="76">
        <v>182</v>
      </c>
      <c r="J50" s="76">
        <v>134</v>
      </c>
      <c r="K50" s="292">
        <f t="shared" si="3"/>
        <v>0.73626373626373631</v>
      </c>
      <c r="L50" s="265">
        <v>7943170.0999999996</v>
      </c>
      <c r="M50" s="265">
        <v>7943170.0999999996</v>
      </c>
      <c r="N50" s="265">
        <v>7943170.0999999996</v>
      </c>
      <c r="O50" s="265">
        <v>7943170.0999999996</v>
      </c>
      <c r="P50" s="288">
        <f t="shared" si="1"/>
        <v>1</v>
      </c>
      <c r="Q50" s="331">
        <f t="shared" si="2"/>
        <v>0.73626373626373631</v>
      </c>
    </row>
    <row r="51" spans="1:17" ht="21.75" customHeight="1">
      <c r="A51" s="215"/>
      <c r="B51" s="262"/>
      <c r="C51" s="262"/>
      <c r="D51" s="262"/>
      <c r="E51" s="262">
        <v>547</v>
      </c>
      <c r="F51" s="261"/>
      <c r="G51" s="213" t="s">
        <v>261</v>
      </c>
      <c r="H51" s="217" t="s">
        <v>233</v>
      </c>
      <c r="I51" s="76">
        <v>74</v>
      </c>
      <c r="J51" s="76">
        <v>76</v>
      </c>
      <c r="K51" s="292">
        <f t="shared" si="3"/>
        <v>1.027027027027027</v>
      </c>
      <c r="L51" s="265">
        <v>2235799.9300000002</v>
      </c>
      <c r="M51" s="265">
        <v>2235799.9300000002</v>
      </c>
      <c r="N51" s="265">
        <v>2235799.9300000002</v>
      </c>
      <c r="O51" s="265">
        <v>2235799.9300000002</v>
      </c>
      <c r="P51" s="288">
        <f t="shared" si="1"/>
        <v>1</v>
      </c>
      <c r="Q51" s="331">
        <f t="shared" si="2"/>
        <v>1.027027027027027</v>
      </c>
    </row>
    <row r="52" spans="1:17" ht="31.5" customHeight="1">
      <c r="A52" s="215"/>
      <c r="B52" s="262"/>
      <c r="C52" s="262"/>
      <c r="D52" s="262"/>
      <c r="E52" s="262"/>
      <c r="F52" s="261" t="s">
        <v>259</v>
      </c>
      <c r="G52" s="213" t="s">
        <v>260</v>
      </c>
      <c r="H52" s="217" t="s">
        <v>233</v>
      </c>
      <c r="I52" s="76">
        <v>74</v>
      </c>
      <c r="J52" s="76">
        <v>76</v>
      </c>
      <c r="K52" s="292">
        <f t="shared" si="3"/>
        <v>1.027027027027027</v>
      </c>
      <c r="L52" s="265">
        <v>2235799.9300000002</v>
      </c>
      <c r="M52" s="265">
        <v>2235799.9300000002</v>
      </c>
      <c r="N52" s="265">
        <v>2235799.9300000002</v>
      </c>
      <c r="O52" s="265">
        <v>2235799.9300000002</v>
      </c>
      <c r="P52" s="288">
        <f t="shared" si="1"/>
        <v>1</v>
      </c>
      <c r="Q52" s="331">
        <f t="shared" si="2"/>
        <v>1.027027027027027</v>
      </c>
    </row>
    <row r="53" spans="1:17" ht="26.25" customHeight="1">
      <c r="A53" s="215"/>
      <c r="B53" s="262"/>
      <c r="C53" s="262"/>
      <c r="D53" s="262"/>
      <c r="E53" s="262">
        <v>548</v>
      </c>
      <c r="F53" s="261"/>
      <c r="G53" s="213" t="s">
        <v>262</v>
      </c>
      <c r="H53" s="217" t="s">
        <v>233</v>
      </c>
      <c r="I53" s="76">
        <v>307</v>
      </c>
      <c r="J53" s="76">
        <v>308</v>
      </c>
      <c r="K53" s="292">
        <f t="shared" si="3"/>
        <v>1.003257328990228</v>
      </c>
      <c r="L53" s="265">
        <v>3913740.84</v>
      </c>
      <c r="M53" s="265">
        <v>3913740.84</v>
      </c>
      <c r="N53" s="265">
        <v>3913740.84</v>
      </c>
      <c r="O53" s="265">
        <v>3913740.84</v>
      </c>
      <c r="P53" s="288">
        <f t="shared" si="1"/>
        <v>1</v>
      </c>
      <c r="Q53" s="331">
        <f t="shared" si="2"/>
        <v>1.003257328990228</v>
      </c>
    </row>
    <row r="54" spans="1:17" ht="27.75" customHeight="1">
      <c r="A54" s="215"/>
      <c r="B54" s="262"/>
      <c r="C54" s="262"/>
      <c r="D54" s="262"/>
      <c r="E54" s="262"/>
      <c r="F54" s="261" t="s">
        <v>259</v>
      </c>
      <c r="G54" s="213" t="s">
        <v>260</v>
      </c>
      <c r="H54" s="217" t="s">
        <v>233</v>
      </c>
      <c r="I54" s="76">
        <v>307</v>
      </c>
      <c r="J54" s="76">
        <v>308</v>
      </c>
      <c r="K54" s="292">
        <f t="shared" si="3"/>
        <v>1.003257328990228</v>
      </c>
      <c r="L54" s="265">
        <v>3913740.84</v>
      </c>
      <c r="M54" s="265">
        <v>3913740.84</v>
      </c>
      <c r="N54" s="265">
        <v>3913740.84</v>
      </c>
      <c r="O54" s="265">
        <v>3913740.84</v>
      </c>
      <c r="P54" s="288">
        <f t="shared" si="1"/>
        <v>1</v>
      </c>
      <c r="Q54" s="331">
        <f t="shared" si="2"/>
        <v>1.003257328990228</v>
      </c>
    </row>
    <row r="55" spans="1:17" ht="24">
      <c r="A55" s="215"/>
      <c r="B55" s="262"/>
      <c r="C55" s="262">
        <v>9</v>
      </c>
      <c r="D55" s="262"/>
      <c r="E55" s="262"/>
      <c r="F55" s="262"/>
      <c r="G55" s="211" t="s">
        <v>263</v>
      </c>
      <c r="H55" s="217"/>
      <c r="I55" s="76"/>
      <c r="J55" s="76"/>
      <c r="K55" s="292"/>
      <c r="L55" s="264">
        <f>+L56</f>
        <v>3456068</v>
      </c>
      <c r="M55" s="264">
        <f>+M56</f>
        <v>3456068</v>
      </c>
      <c r="N55" s="264">
        <f>+N56</f>
        <v>3452174</v>
      </c>
      <c r="O55" s="264">
        <f>+O56</f>
        <v>3452174</v>
      </c>
      <c r="P55" s="288">
        <f t="shared" si="1"/>
        <v>1</v>
      </c>
      <c r="Q55" s="331">
        <f t="shared" si="2"/>
        <v>0</v>
      </c>
    </row>
    <row r="56" spans="1:17">
      <c r="A56" s="215"/>
      <c r="B56" s="262"/>
      <c r="C56" s="262"/>
      <c r="D56" s="262">
        <v>3</v>
      </c>
      <c r="E56" s="262"/>
      <c r="F56" s="262"/>
      <c r="G56" s="211" t="s">
        <v>264</v>
      </c>
      <c r="H56" s="217"/>
      <c r="I56" s="377"/>
      <c r="J56" s="377"/>
      <c r="K56" s="292"/>
      <c r="L56" s="264">
        <f>+L57+L59</f>
        <v>3456068</v>
      </c>
      <c r="M56" s="264">
        <f>+M57+M59</f>
        <v>3456068</v>
      </c>
      <c r="N56" s="264">
        <f>+N57+N59</f>
        <v>3452174</v>
      </c>
      <c r="O56" s="264">
        <f>+O57+O59</f>
        <v>3452174</v>
      </c>
      <c r="P56" s="288">
        <f t="shared" si="1"/>
        <v>1</v>
      </c>
      <c r="Q56" s="331">
        <f t="shared" si="2"/>
        <v>0</v>
      </c>
    </row>
    <row r="57" spans="1:17" ht="33" customHeight="1">
      <c r="A57" s="215"/>
      <c r="B57" s="262"/>
      <c r="C57" s="262"/>
      <c r="D57" s="262"/>
      <c r="E57" s="262">
        <v>552</v>
      </c>
      <c r="F57" s="261"/>
      <c r="G57" s="213" t="s">
        <v>265</v>
      </c>
      <c r="H57" s="217" t="s">
        <v>233</v>
      </c>
      <c r="I57" s="377">
        <v>158</v>
      </c>
      <c r="J57" s="377">
        <v>158</v>
      </c>
      <c r="K57" s="292">
        <f t="shared" si="3"/>
        <v>1</v>
      </c>
      <c r="L57" s="265">
        <v>3256068</v>
      </c>
      <c r="M57" s="265">
        <v>3256068</v>
      </c>
      <c r="N57" s="265">
        <v>3252174</v>
      </c>
      <c r="O57" s="265">
        <v>3252174</v>
      </c>
      <c r="P57" s="288">
        <f t="shared" si="1"/>
        <v>1</v>
      </c>
      <c r="Q57" s="331">
        <f t="shared" si="2"/>
        <v>1</v>
      </c>
    </row>
    <row r="58" spans="1:17" ht="36">
      <c r="A58" s="215"/>
      <c r="B58" s="262"/>
      <c r="C58" s="262"/>
      <c r="D58" s="262"/>
      <c r="E58" s="262"/>
      <c r="F58" s="261" t="s">
        <v>245</v>
      </c>
      <c r="G58" s="213" t="s">
        <v>246</v>
      </c>
      <c r="H58" s="217" t="s">
        <v>233</v>
      </c>
      <c r="I58" s="377">
        <v>158</v>
      </c>
      <c r="J58" s="377">
        <v>158</v>
      </c>
      <c r="K58" s="292">
        <f t="shared" si="3"/>
        <v>1</v>
      </c>
      <c r="L58" s="265">
        <v>3256068</v>
      </c>
      <c r="M58" s="265">
        <v>3256068</v>
      </c>
      <c r="N58" s="265">
        <v>3252174</v>
      </c>
      <c r="O58" s="265">
        <v>3252174</v>
      </c>
      <c r="P58" s="288">
        <f t="shared" si="1"/>
        <v>1</v>
      </c>
      <c r="Q58" s="331">
        <f t="shared" si="2"/>
        <v>1</v>
      </c>
    </row>
    <row r="59" spans="1:17" ht="24.75" customHeight="1">
      <c r="A59" s="215"/>
      <c r="B59" s="262"/>
      <c r="C59" s="262"/>
      <c r="D59" s="262"/>
      <c r="E59" s="262">
        <v>553</v>
      </c>
      <c r="F59" s="262"/>
      <c r="G59" s="213" t="s">
        <v>266</v>
      </c>
      <c r="H59" s="217" t="s">
        <v>233</v>
      </c>
      <c r="I59" s="377">
        <v>15</v>
      </c>
      <c r="J59" s="377">
        <v>3</v>
      </c>
      <c r="K59" s="292">
        <f t="shared" si="3"/>
        <v>0.2</v>
      </c>
      <c r="L59" s="265">
        <v>200000</v>
      </c>
      <c r="M59" s="265">
        <v>200000</v>
      </c>
      <c r="N59" s="265">
        <v>200000</v>
      </c>
      <c r="O59" s="265">
        <v>200000</v>
      </c>
      <c r="P59" s="288">
        <f t="shared" si="1"/>
        <v>1</v>
      </c>
      <c r="Q59" s="331">
        <f t="shared" si="2"/>
        <v>0.2</v>
      </c>
    </row>
    <row r="60" spans="1:17">
      <c r="A60" s="262"/>
      <c r="B60" s="262"/>
      <c r="C60" s="262"/>
      <c r="D60" s="262"/>
      <c r="E60" s="262"/>
      <c r="F60" s="262"/>
      <c r="G60" s="271"/>
      <c r="H60" s="217"/>
      <c r="I60" s="377"/>
      <c r="J60" s="377"/>
      <c r="K60" s="292"/>
      <c r="L60" s="265"/>
      <c r="M60" s="265"/>
      <c r="N60" s="265"/>
      <c r="O60" s="265"/>
      <c r="P60" s="288"/>
      <c r="Q60" s="331"/>
    </row>
    <row r="61" spans="1:17" ht="24">
      <c r="A61" s="262">
        <v>2</v>
      </c>
      <c r="B61" s="262"/>
      <c r="C61" s="262"/>
      <c r="D61" s="262"/>
      <c r="E61" s="262"/>
      <c r="F61" s="262"/>
      <c r="G61" s="211" t="s">
        <v>267</v>
      </c>
      <c r="H61" s="217"/>
      <c r="I61" s="76"/>
      <c r="J61" s="76"/>
      <c r="K61" s="292"/>
      <c r="L61" s="268">
        <f t="shared" ref="L61:O62" si="4">+L62</f>
        <v>0</v>
      </c>
      <c r="M61" s="268">
        <f t="shared" si="4"/>
        <v>0</v>
      </c>
      <c r="N61" s="268">
        <f t="shared" si="4"/>
        <v>0</v>
      </c>
      <c r="O61" s="268">
        <f t="shared" si="4"/>
        <v>0</v>
      </c>
      <c r="P61" s="288"/>
      <c r="Q61" s="331"/>
    </row>
    <row r="62" spans="1:17" ht="23.25" customHeight="1">
      <c r="A62" s="262"/>
      <c r="B62" s="262">
        <v>1</v>
      </c>
      <c r="C62" s="262"/>
      <c r="D62" s="262"/>
      <c r="E62" s="262"/>
      <c r="F62" s="262"/>
      <c r="G62" s="211" t="s">
        <v>212</v>
      </c>
      <c r="H62" s="217"/>
      <c r="I62" s="76"/>
      <c r="J62" s="76"/>
      <c r="K62" s="292"/>
      <c r="L62" s="268">
        <f t="shared" si="4"/>
        <v>0</v>
      </c>
      <c r="M62" s="268">
        <f t="shared" si="4"/>
        <v>0</v>
      </c>
      <c r="N62" s="268">
        <f t="shared" si="4"/>
        <v>0</v>
      </c>
      <c r="O62" s="268">
        <f t="shared" si="4"/>
        <v>0</v>
      </c>
      <c r="P62" s="288">
        <v>0</v>
      </c>
      <c r="Q62" s="331">
        <v>0</v>
      </c>
    </row>
    <row r="63" spans="1:17" ht="24">
      <c r="A63" s="262"/>
      <c r="B63" s="262"/>
      <c r="C63" s="262">
        <v>7</v>
      </c>
      <c r="D63" s="262"/>
      <c r="E63" s="262"/>
      <c r="F63" s="262"/>
      <c r="G63" s="211" t="s">
        <v>268</v>
      </c>
      <c r="H63" s="217"/>
      <c r="I63" s="76"/>
      <c r="J63" s="76"/>
      <c r="K63" s="292"/>
      <c r="L63" s="268">
        <f>+L65</f>
        <v>0</v>
      </c>
      <c r="M63" s="268">
        <f>+M65</f>
        <v>0</v>
      </c>
      <c r="N63" s="268">
        <f>+N65</f>
        <v>0</v>
      </c>
      <c r="O63" s="268">
        <f>+O65</f>
        <v>0</v>
      </c>
      <c r="P63" s="288">
        <v>0</v>
      </c>
      <c r="Q63" s="331">
        <v>0</v>
      </c>
    </row>
    <row r="64" spans="1:17">
      <c r="A64" s="262"/>
      <c r="B64" s="262"/>
      <c r="C64" s="262"/>
      <c r="D64" s="262">
        <v>2</v>
      </c>
      <c r="E64" s="262"/>
      <c r="F64" s="262"/>
      <c r="G64" s="211" t="s">
        <v>269</v>
      </c>
      <c r="H64" s="217"/>
      <c r="I64" s="76"/>
      <c r="J64" s="76"/>
      <c r="K64" s="292"/>
      <c r="L64" s="265"/>
      <c r="M64" s="265"/>
      <c r="N64" s="265"/>
      <c r="O64" s="265"/>
      <c r="P64" s="288">
        <v>0</v>
      </c>
      <c r="Q64" s="331">
        <v>0</v>
      </c>
    </row>
    <row r="65" spans="1:17" ht="24">
      <c r="A65" s="262"/>
      <c r="B65" s="262"/>
      <c r="C65" s="262"/>
      <c r="D65" s="262"/>
      <c r="E65" s="262">
        <v>301</v>
      </c>
      <c r="F65" s="262"/>
      <c r="G65" s="213" t="s">
        <v>270</v>
      </c>
      <c r="H65" s="217" t="s">
        <v>271</v>
      </c>
      <c r="I65" s="76">
        <v>0</v>
      </c>
      <c r="J65" s="76">
        <v>0</v>
      </c>
      <c r="K65" s="292">
        <v>0</v>
      </c>
      <c r="L65" s="265">
        <v>0</v>
      </c>
      <c r="M65" s="265">
        <v>0</v>
      </c>
      <c r="N65" s="265">
        <v>0</v>
      </c>
      <c r="O65" s="265">
        <v>0</v>
      </c>
      <c r="P65" s="288">
        <v>0</v>
      </c>
      <c r="Q65" s="331">
        <v>0</v>
      </c>
    </row>
    <row r="66" spans="1:17">
      <c r="A66" s="262"/>
      <c r="B66" s="262"/>
      <c r="C66" s="262"/>
      <c r="D66" s="262"/>
      <c r="E66" s="262"/>
      <c r="F66" s="262"/>
      <c r="G66" s="218"/>
      <c r="H66" s="217"/>
      <c r="I66" s="76"/>
      <c r="J66" s="76"/>
      <c r="K66" s="292"/>
      <c r="L66" s="77"/>
      <c r="M66" s="77"/>
      <c r="N66" s="77"/>
      <c r="O66" s="77"/>
      <c r="P66" s="288">
        <v>0</v>
      </c>
      <c r="Q66" s="331">
        <v>0</v>
      </c>
    </row>
    <row r="67" spans="1:17" ht="24">
      <c r="A67" s="262">
        <v>3</v>
      </c>
      <c r="B67" s="262"/>
      <c r="C67" s="262"/>
      <c r="D67" s="262"/>
      <c r="E67" s="262"/>
      <c r="F67" s="262"/>
      <c r="G67" s="211" t="s">
        <v>255</v>
      </c>
      <c r="H67" s="217"/>
      <c r="I67" s="76"/>
      <c r="J67" s="76"/>
      <c r="K67" s="292"/>
      <c r="L67" s="264">
        <f>+L68</f>
        <v>84802668.219999999</v>
      </c>
      <c r="M67" s="264">
        <f>+M68</f>
        <v>84802668.219999999</v>
      </c>
      <c r="N67" s="264">
        <f>+N68</f>
        <v>84140517.219999999</v>
      </c>
      <c r="O67" s="264">
        <f>+O68</f>
        <v>84140517.219999999</v>
      </c>
      <c r="P67" s="288">
        <f t="shared" si="1"/>
        <v>1</v>
      </c>
      <c r="Q67" s="331">
        <f t="shared" si="2"/>
        <v>0</v>
      </c>
    </row>
    <row r="68" spans="1:17" ht="15.75" customHeight="1">
      <c r="A68" s="262"/>
      <c r="B68" s="262">
        <v>3</v>
      </c>
      <c r="C68" s="262"/>
      <c r="D68" s="262"/>
      <c r="E68" s="262"/>
      <c r="F68" s="262"/>
      <c r="G68" s="211" t="s">
        <v>272</v>
      </c>
      <c r="H68" s="217"/>
      <c r="I68" s="76"/>
      <c r="J68" s="76"/>
      <c r="K68" s="292"/>
      <c r="L68" s="264">
        <f>+L69+L93</f>
        <v>84802668.219999999</v>
      </c>
      <c r="M68" s="264">
        <f>+M69+M93</f>
        <v>84802668.219999999</v>
      </c>
      <c r="N68" s="264">
        <f>+N69+N93</f>
        <v>84140517.219999999</v>
      </c>
      <c r="O68" s="264">
        <f>+O69+O93</f>
        <v>84140517.219999999</v>
      </c>
      <c r="P68" s="288">
        <f t="shared" si="1"/>
        <v>1</v>
      </c>
      <c r="Q68" s="331">
        <f t="shared" si="2"/>
        <v>0</v>
      </c>
    </row>
    <row r="69" spans="1:17" ht="26.25" customHeight="1">
      <c r="A69" s="262"/>
      <c r="B69" s="262"/>
      <c r="C69" s="262">
        <v>2</v>
      </c>
      <c r="D69" s="262"/>
      <c r="E69" s="262"/>
      <c r="F69" s="262"/>
      <c r="G69" s="211" t="s">
        <v>256</v>
      </c>
      <c r="H69" s="217"/>
      <c r="I69" s="76"/>
      <c r="J69" s="76"/>
      <c r="K69" s="292"/>
      <c r="L69" s="264">
        <f>+L70</f>
        <v>80941175.629999995</v>
      </c>
      <c r="M69" s="264">
        <f>+M70</f>
        <v>80941175.629999995</v>
      </c>
      <c r="N69" s="264">
        <f>+N70</f>
        <v>80279024.629999995</v>
      </c>
      <c r="O69" s="264">
        <f>+O70</f>
        <v>80279024.629999995</v>
      </c>
      <c r="P69" s="288">
        <f t="shared" si="1"/>
        <v>1</v>
      </c>
      <c r="Q69" s="331">
        <f t="shared" si="2"/>
        <v>0</v>
      </c>
    </row>
    <row r="70" spans="1:17" ht="18" customHeight="1">
      <c r="A70" s="262"/>
      <c r="B70" s="262"/>
      <c r="C70" s="262"/>
      <c r="D70" s="262">
        <v>1</v>
      </c>
      <c r="E70" s="262"/>
      <c r="F70" s="262"/>
      <c r="G70" s="211" t="s">
        <v>257</v>
      </c>
      <c r="H70" s="217"/>
      <c r="I70" s="76"/>
      <c r="J70" s="76"/>
      <c r="K70" s="292"/>
      <c r="L70" s="264">
        <f>+L71+L75+L77+L79+L81+L83+L85+L87+L89+L91+L73</f>
        <v>80941175.629999995</v>
      </c>
      <c r="M70" s="264">
        <f>+M71+M75+M77+M79+M81+M83+M85+M87+M89+M91+M73</f>
        <v>80941175.629999995</v>
      </c>
      <c r="N70" s="264">
        <f>+N71+N75+N77+N79+N81+N83+N85+N87+N89+N91+N73</f>
        <v>80279024.629999995</v>
      </c>
      <c r="O70" s="264">
        <f>+O71+O75+O77+O79+O81+O83+O85+O87+O89+O91+O73</f>
        <v>80279024.629999995</v>
      </c>
      <c r="P70" s="288">
        <f t="shared" si="1"/>
        <v>1</v>
      </c>
      <c r="Q70" s="331">
        <f t="shared" si="2"/>
        <v>0</v>
      </c>
    </row>
    <row r="71" spans="1:17" ht="36">
      <c r="A71" s="262"/>
      <c r="B71" s="262"/>
      <c r="C71" s="262"/>
      <c r="D71" s="262"/>
      <c r="E71" s="262">
        <v>352</v>
      </c>
      <c r="F71" s="261"/>
      <c r="G71" s="213" t="s">
        <v>273</v>
      </c>
      <c r="H71" s="217" t="s">
        <v>233</v>
      </c>
      <c r="I71" s="377">
        <v>0</v>
      </c>
      <c r="J71" s="377">
        <v>0</v>
      </c>
      <c r="K71" s="292">
        <v>0</v>
      </c>
      <c r="L71" s="265">
        <v>1242065.52</v>
      </c>
      <c r="M71" s="265">
        <v>1242065.52</v>
      </c>
      <c r="N71" s="265">
        <v>1242065.52</v>
      </c>
      <c r="O71" s="265">
        <v>1242065.52</v>
      </c>
      <c r="P71" s="288">
        <f t="shared" si="1"/>
        <v>1</v>
      </c>
      <c r="Q71" s="331">
        <f>+K71/P71</f>
        <v>0</v>
      </c>
    </row>
    <row r="72" spans="1:17" ht="24">
      <c r="A72" s="262"/>
      <c r="B72" s="262"/>
      <c r="C72" s="262"/>
      <c r="D72" s="262"/>
      <c r="E72" s="262"/>
      <c r="F72" s="261" t="s">
        <v>253</v>
      </c>
      <c r="G72" s="213" t="s">
        <v>254</v>
      </c>
      <c r="H72" s="217" t="s">
        <v>233</v>
      </c>
      <c r="I72" s="377">
        <v>0</v>
      </c>
      <c r="J72" s="377">
        <v>0</v>
      </c>
      <c r="K72" s="292">
        <v>0</v>
      </c>
      <c r="L72" s="265">
        <v>213673.61</v>
      </c>
      <c r="M72" s="265">
        <v>213673.61</v>
      </c>
      <c r="N72" s="265">
        <v>213673.61</v>
      </c>
      <c r="O72" s="265">
        <v>213673.61</v>
      </c>
      <c r="P72" s="288">
        <f t="shared" si="1"/>
        <v>1</v>
      </c>
      <c r="Q72" s="331">
        <f t="shared" si="2"/>
        <v>0</v>
      </c>
    </row>
    <row r="73" spans="1:17" ht="24">
      <c r="A73" s="262"/>
      <c r="B73" s="262"/>
      <c r="C73" s="262"/>
      <c r="D73" s="262"/>
      <c r="E73" s="262">
        <v>353</v>
      </c>
      <c r="F73" s="261"/>
      <c r="G73" s="213" t="s">
        <v>274</v>
      </c>
      <c r="H73" s="217" t="s">
        <v>233</v>
      </c>
      <c r="I73" s="377">
        <v>1</v>
      </c>
      <c r="J73" s="377">
        <v>1</v>
      </c>
      <c r="K73" s="292">
        <f t="shared" si="3"/>
        <v>1</v>
      </c>
      <c r="L73" s="265">
        <v>1075000</v>
      </c>
      <c r="M73" s="265">
        <v>1075000</v>
      </c>
      <c r="N73" s="265">
        <v>1075000</v>
      </c>
      <c r="O73" s="265">
        <v>1075000</v>
      </c>
      <c r="P73" s="288">
        <f t="shared" si="1"/>
        <v>1</v>
      </c>
      <c r="Q73" s="331">
        <f t="shared" si="2"/>
        <v>1</v>
      </c>
    </row>
    <row r="74" spans="1:17" ht="24">
      <c r="A74" s="262"/>
      <c r="B74" s="262"/>
      <c r="C74" s="262"/>
      <c r="D74" s="262"/>
      <c r="E74" s="262"/>
      <c r="F74" s="261" t="s">
        <v>253</v>
      </c>
      <c r="G74" s="213" t="s">
        <v>254</v>
      </c>
      <c r="H74" s="217" t="s">
        <v>233</v>
      </c>
      <c r="I74" s="377">
        <v>1</v>
      </c>
      <c r="J74" s="377">
        <v>1</v>
      </c>
      <c r="K74" s="292">
        <f t="shared" si="3"/>
        <v>1</v>
      </c>
      <c r="L74" s="265">
        <v>1075000</v>
      </c>
      <c r="M74" s="265">
        <v>1075000</v>
      </c>
      <c r="N74" s="265">
        <v>1075000</v>
      </c>
      <c r="O74" s="265">
        <v>1075000</v>
      </c>
      <c r="P74" s="288">
        <f t="shared" si="1"/>
        <v>1</v>
      </c>
      <c r="Q74" s="331">
        <f t="shared" si="2"/>
        <v>1</v>
      </c>
    </row>
    <row r="75" spans="1:17" ht="48">
      <c r="A75" s="262"/>
      <c r="B75" s="262"/>
      <c r="C75" s="262"/>
      <c r="D75" s="262"/>
      <c r="E75" s="262">
        <v>354</v>
      </c>
      <c r="F75" s="261"/>
      <c r="G75" s="213" t="s">
        <v>275</v>
      </c>
      <c r="H75" s="217" t="s">
        <v>233</v>
      </c>
      <c r="I75" s="377">
        <v>71</v>
      </c>
      <c r="J75" s="377">
        <v>47</v>
      </c>
      <c r="K75" s="292">
        <f t="shared" si="3"/>
        <v>0.6619718309859155</v>
      </c>
      <c r="L75" s="265">
        <v>24638368</v>
      </c>
      <c r="M75" s="265">
        <v>24638368</v>
      </c>
      <c r="N75" s="265">
        <v>24638368</v>
      </c>
      <c r="O75" s="265">
        <v>24638368</v>
      </c>
      <c r="P75" s="288">
        <f t="shared" si="1"/>
        <v>1</v>
      </c>
      <c r="Q75" s="331">
        <f t="shared" si="2"/>
        <v>0.6619718309859155</v>
      </c>
    </row>
    <row r="76" spans="1:17" ht="27.75" customHeight="1">
      <c r="A76" s="262"/>
      <c r="B76" s="262"/>
      <c r="C76" s="262"/>
      <c r="D76" s="262"/>
      <c r="E76" s="262"/>
      <c r="F76" s="261" t="s">
        <v>253</v>
      </c>
      <c r="G76" s="213" t="s">
        <v>254</v>
      </c>
      <c r="H76" s="217" t="s">
        <v>233</v>
      </c>
      <c r="I76" s="377">
        <v>71</v>
      </c>
      <c r="J76" s="377">
        <v>47</v>
      </c>
      <c r="K76" s="292">
        <f t="shared" si="3"/>
        <v>0.6619718309859155</v>
      </c>
      <c r="L76" s="265">
        <v>4638368</v>
      </c>
      <c r="M76" s="265">
        <v>4638368</v>
      </c>
      <c r="N76" s="265">
        <v>4638368</v>
      </c>
      <c r="O76" s="265">
        <v>4638368</v>
      </c>
      <c r="P76" s="288">
        <f t="shared" si="1"/>
        <v>1</v>
      </c>
      <c r="Q76" s="331">
        <f t="shared" si="2"/>
        <v>0.6619718309859155</v>
      </c>
    </row>
    <row r="77" spans="1:17" ht="26.25" customHeight="1">
      <c r="A77" s="262"/>
      <c r="B77" s="262"/>
      <c r="C77" s="262"/>
      <c r="D77" s="262"/>
      <c r="E77" s="262">
        <v>355</v>
      </c>
      <c r="F77" s="261"/>
      <c r="G77" s="213" t="s">
        <v>276</v>
      </c>
      <c r="H77" s="217" t="s">
        <v>233</v>
      </c>
      <c r="I77" s="377">
        <v>20</v>
      </c>
      <c r="J77" s="377">
        <v>28</v>
      </c>
      <c r="K77" s="292">
        <f t="shared" si="3"/>
        <v>1.4</v>
      </c>
      <c r="L77" s="265">
        <v>725000</v>
      </c>
      <c r="M77" s="265">
        <v>725000</v>
      </c>
      <c r="N77" s="265">
        <v>725000</v>
      </c>
      <c r="O77" s="265">
        <v>725000</v>
      </c>
      <c r="P77" s="288">
        <f t="shared" ref="P77:P98" si="5">+M77/L77</f>
        <v>1</v>
      </c>
      <c r="Q77" s="331">
        <f t="shared" si="2"/>
        <v>1.4</v>
      </c>
    </row>
    <row r="78" spans="1:17" ht="27.75" customHeight="1">
      <c r="A78" s="262"/>
      <c r="B78" s="262"/>
      <c r="C78" s="262"/>
      <c r="D78" s="262"/>
      <c r="E78" s="262"/>
      <c r="F78" s="261" t="s">
        <v>253</v>
      </c>
      <c r="G78" s="213" t="s">
        <v>254</v>
      </c>
      <c r="H78" s="217" t="s">
        <v>233</v>
      </c>
      <c r="I78" s="377">
        <v>20</v>
      </c>
      <c r="J78" s="377">
        <v>28</v>
      </c>
      <c r="K78" s="292">
        <f t="shared" si="3"/>
        <v>1.4</v>
      </c>
      <c r="L78" s="265">
        <v>725000</v>
      </c>
      <c r="M78" s="265">
        <v>725000</v>
      </c>
      <c r="N78" s="265">
        <v>725000</v>
      </c>
      <c r="O78" s="265">
        <v>725000</v>
      </c>
      <c r="P78" s="288">
        <f t="shared" si="5"/>
        <v>1</v>
      </c>
      <c r="Q78" s="331">
        <f t="shared" ref="Q78:Q98" si="6">+K78/P78</f>
        <v>1.4</v>
      </c>
    </row>
    <row r="79" spans="1:17" ht="24">
      <c r="A79" s="262"/>
      <c r="B79" s="262"/>
      <c r="C79" s="262"/>
      <c r="D79" s="262"/>
      <c r="E79" s="262">
        <v>356</v>
      </c>
      <c r="F79" s="261"/>
      <c r="G79" s="213" t="s">
        <v>277</v>
      </c>
      <c r="H79" s="217" t="s">
        <v>233</v>
      </c>
      <c r="I79" s="76">
        <v>4</v>
      </c>
      <c r="J79" s="76">
        <v>4</v>
      </c>
      <c r="K79" s="292">
        <f t="shared" ref="K79:K102" si="7">+J79/I79</f>
        <v>1</v>
      </c>
      <c r="L79" s="265">
        <v>4000000</v>
      </c>
      <c r="M79" s="265">
        <v>4000000</v>
      </c>
      <c r="N79" s="265">
        <v>4000000</v>
      </c>
      <c r="O79" s="265">
        <v>4000000</v>
      </c>
      <c r="P79" s="288">
        <f t="shared" si="5"/>
        <v>1</v>
      </c>
      <c r="Q79" s="331">
        <f t="shared" si="6"/>
        <v>1</v>
      </c>
    </row>
    <row r="80" spans="1:17" ht="27" customHeight="1">
      <c r="A80" s="262"/>
      <c r="B80" s="262"/>
      <c r="C80" s="262"/>
      <c r="D80" s="262"/>
      <c r="E80" s="262"/>
      <c r="F80" s="261" t="s">
        <v>253</v>
      </c>
      <c r="G80" s="213" t="s">
        <v>254</v>
      </c>
      <c r="H80" s="217" t="s">
        <v>233</v>
      </c>
      <c r="I80" s="76">
        <v>4</v>
      </c>
      <c r="J80" s="76">
        <v>4</v>
      </c>
      <c r="K80" s="292">
        <f t="shared" si="7"/>
        <v>1</v>
      </c>
      <c r="L80" s="265">
        <v>4000000</v>
      </c>
      <c r="M80" s="265">
        <v>4000000</v>
      </c>
      <c r="N80" s="265">
        <v>4000000</v>
      </c>
      <c r="O80" s="265">
        <v>4000000</v>
      </c>
      <c r="P80" s="288">
        <f t="shared" si="5"/>
        <v>1</v>
      </c>
      <c r="Q80" s="331">
        <f t="shared" si="6"/>
        <v>1</v>
      </c>
    </row>
    <row r="81" spans="1:17" ht="26.25" customHeight="1">
      <c r="A81" s="262"/>
      <c r="B81" s="262"/>
      <c r="C81" s="262"/>
      <c r="D81" s="262"/>
      <c r="E81" s="262">
        <v>357</v>
      </c>
      <c r="F81" s="261"/>
      <c r="G81" s="213" t="s">
        <v>278</v>
      </c>
      <c r="H81" s="217" t="s">
        <v>233</v>
      </c>
      <c r="I81" s="76">
        <v>54</v>
      </c>
      <c r="J81" s="76">
        <v>8</v>
      </c>
      <c r="K81" s="292">
        <f t="shared" si="7"/>
        <v>0.14814814814814814</v>
      </c>
      <c r="L81" s="265">
        <v>652320</v>
      </c>
      <c r="M81" s="265">
        <v>652320</v>
      </c>
      <c r="N81" s="265">
        <v>652320</v>
      </c>
      <c r="O81" s="265">
        <v>652320</v>
      </c>
      <c r="P81" s="288">
        <f t="shared" si="5"/>
        <v>1</v>
      </c>
      <c r="Q81" s="331">
        <f t="shared" si="6"/>
        <v>0.14814814814814814</v>
      </c>
    </row>
    <row r="82" spans="1:17" ht="24">
      <c r="A82" s="262"/>
      <c r="B82" s="262"/>
      <c r="C82" s="262"/>
      <c r="D82" s="262"/>
      <c r="E82" s="262"/>
      <c r="F82" s="261" t="s">
        <v>253</v>
      </c>
      <c r="G82" s="213" t="s">
        <v>254</v>
      </c>
      <c r="H82" s="217" t="s">
        <v>233</v>
      </c>
      <c r="I82" s="76">
        <v>54</v>
      </c>
      <c r="J82" s="76">
        <v>8</v>
      </c>
      <c r="K82" s="292">
        <f t="shared" si="7"/>
        <v>0.14814814814814814</v>
      </c>
      <c r="L82" s="265">
        <v>652320</v>
      </c>
      <c r="M82" s="265">
        <v>652320</v>
      </c>
      <c r="N82" s="265">
        <v>652320</v>
      </c>
      <c r="O82" s="265">
        <v>652320</v>
      </c>
      <c r="P82" s="288">
        <f t="shared" si="5"/>
        <v>1</v>
      </c>
      <c r="Q82" s="331">
        <f t="shared" si="6"/>
        <v>0.14814814814814814</v>
      </c>
    </row>
    <row r="83" spans="1:17" ht="27" customHeight="1">
      <c r="A83" s="262"/>
      <c r="B83" s="262"/>
      <c r="C83" s="262"/>
      <c r="D83" s="262"/>
      <c r="E83" s="262">
        <v>358</v>
      </c>
      <c r="F83" s="261"/>
      <c r="G83" s="213" t="s">
        <v>279</v>
      </c>
      <c r="H83" s="217" t="s">
        <v>233</v>
      </c>
      <c r="I83" s="76">
        <v>2</v>
      </c>
      <c r="J83" s="76">
        <v>2</v>
      </c>
      <c r="K83" s="292">
        <f t="shared" si="7"/>
        <v>1</v>
      </c>
      <c r="L83" s="265">
        <v>950000</v>
      </c>
      <c r="M83" s="265">
        <v>950000</v>
      </c>
      <c r="N83" s="265">
        <v>950000</v>
      </c>
      <c r="O83" s="265">
        <v>950000</v>
      </c>
      <c r="P83" s="288">
        <f t="shared" si="5"/>
        <v>1</v>
      </c>
      <c r="Q83" s="331">
        <f t="shared" si="6"/>
        <v>1</v>
      </c>
    </row>
    <row r="84" spans="1:17" ht="24">
      <c r="A84" s="262"/>
      <c r="B84" s="262"/>
      <c r="C84" s="262"/>
      <c r="D84" s="262"/>
      <c r="E84" s="262"/>
      <c r="F84" s="261" t="s">
        <v>253</v>
      </c>
      <c r="G84" s="213" t="s">
        <v>254</v>
      </c>
      <c r="H84" s="217" t="s">
        <v>233</v>
      </c>
      <c r="I84" s="76">
        <v>2</v>
      </c>
      <c r="J84" s="76">
        <v>2</v>
      </c>
      <c r="K84" s="292">
        <f t="shared" si="7"/>
        <v>1</v>
      </c>
      <c r="L84" s="265">
        <v>950000</v>
      </c>
      <c r="M84" s="265">
        <v>950000</v>
      </c>
      <c r="N84" s="265">
        <v>950000</v>
      </c>
      <c r="O84" s="265">
        <v>950000</v>
      </c>
      <c r="P84" s="288">
        <f t="shared" si="5"/>
        <v>1</v>
      </c>
      <c r="Q84" s="331">
        <f t="shared" si="6"/>
        <v>1</v>
      </c>
    </row>
    <row r="85" spans="1:17" ht="29.25" customHeight="1">
      <c r="A85" s="262"/>
      <c r="B85" s="262"/>
      <c r="C85" s="262"/>
      <c r="D85" s="262"/>
      <c r="E85" s="262">
        <v>360</v>
      </c>
      <c r="F85" s="261"/>
      <c r="G85" s="213" t="s">
        <v>280</v>
      </c>
      <c r="H85" s="217" t="s">
        <v>281</v>
      </c>
      <c r="I85" s="377">
        <v>200</v>
      </c>
      <c r="J85" s="377">
        <v>0</v>
      </c>
      <c r="K85" s="292">
        <f t="shared" si="7"/>
        <v>0</v>
      </c>
      <c r="L85" s="265">
        <v>4113614.31</v>
      </c>
      <c r="M85" s="265">
        <v>4113614.31</v>
      </c>
      <c r="N85" s="265">
        <v>4113614.31</v>
      </c>
      <c r="O85" s="265">
        <v>4113614.31</v>
      </c>
      <c r="P85" s="288">
        <f t="shared" si="5"/>
        <v>1</v>
      </c>
      <c r="Q85" s="331">
        <f t="shared" si="6"/>
        <v>0</v>
      </c>
    </row>
    <row r="86" spans="1:17" ht="27.75" customHeight="1">
      <c r="A86" s="262"/>
      <c r="B86" s="262"/>
      <c r="C86" s="262"/>
      <c r="D86" s="262"/>
      <c r="E86" s="262"/>
      <c r="F86" s="261" t="s">
        <v>253</v>
      </c>
      <c r="G86" s="213" t="s">
        <v>254</v>
      </c>
      <c r="H86" s="217" t="s">
        <v>281</v>
      </c>
      <c r="I86" s="377">
        <v>200</v>
      </c>
      <c r="J86" s="377">
        <v>0</v>
      </c>
      <c r="K86" s="292">
        <f t="shared" si="7"/>
        <v>0</v>
      </c>
      <c r="L86" s="265">
        <v>3900000</v>
      </c>
      <c r="M86" s="265">
        <v>3900000</v>
      </c>
      <c r="N86" s="265">
        <v>3900000</v>
      </c>
      <c r="O86" s="265">
        <v>3900000</v>
      </c>
      <c r="P86" s="288">
        <f t="shared" si="5"/>
        <v>1</v>
      </c>
      <c r="Q86" s="331">
        <f t="shared" si="6"/>
        <v>0</v>
      </c>
    </row>
    <row r="87" spans="1:17" ht="38.25" customHeight="1">
      <c r="A87" s="262"/>
      <c r="B87" s="262"/>
      <c r="C87" s="262"/>
      <c r="D87" s="262"/>
      <c r="E87" s="262">
        <v>361</v>
      </c>
      <c r="F87" s="261"/>
      <c r="G87" s="213" t="s">
        <v>282</v>
      </c>
      <c r="H87" s="217" t="s">
        <v>233</v>
      </c>
      <c r="I87" s="377">
        <v>268</v>
      </c>
      <c r="J87" s="377">
        <v>279</v>
      </c>
      <c r="K87" s="292">
        <f t="shared" si="7"/>
        <v>1.041044776119403</v>
      </c>
      <c r="L87" s="265">
        <v>26547506.75</v>
      </c>
      <c r="M87" s="265">
        <v>26547506.75</v>
      </c>
      <c r="N87" s="265">
        <v>25885560.75</v>
      </c>
      <c r="O87" s="265">
        <v>25885560.75</v>
      </c>
      <c r="P87" s="288">
        <f t="shared" si="5"/>
        <v>1</v>
      </c>
      <c r="Q87" s="331">
        <f t="shared" si="6"/>
        <v>1.041044776119403</v>
      </c>
    </row>
    <row r="88" spans="1:17" ht="28.5" customHeight="1">
      <c r="A88" s="262"/>
      <c r="B88" s="262"/>
      <c r="C88" s="262"/>
      <c r="D88" s="262"/>
      <c r="E88" s="262"/>
      <c r="F88" s="261" t="s">
        <v>253</v>
      </c>
      <c r="G88" s="213" t="s">
        <v>254</v>
      </c>
      <c r="H88" s="217" t="s">
        <v>233</v>
      </c>
      <c r="I88" s="76">
        <v>268</v>
      </c>
      <c r="J88" s="76">
        <v>279</v>
      </c>
      <c r="K88" s="292">
        <f t="shared" si="7"/>
        <v>1.041044776119403</v>
      </c>
      <c r="L88" s="265">
        <v>4677658</v>
      </c>
      <c r="M88" s="265">
        <v>4677658</v>
      </c>
      <c r="N88" s="265">
        <v>4677658</v>
      </c>
      <c r="O88" s="265">
        <v>4677658</v>
      </c>
      <c r="P88" s="288">
        <f t="shared" si="5"/>
        <v>1</v>
      </c>
      <c r="Q88" s="331">
        <f t="shared" si="6"/>
        <v>1.041044776119403</v>
      </c>
    </row>
    <row r="89" spans="1:17" ht="38.25" customHeight="1">
      <c r="A89" s="262"/>
      <c r="B89" s="262"/>
      <c r="C89" s="262"/>
      <c r="D89" s="262"/>
      <c r="E89" s="262">
        <v>363</v>
      </c>
      <c r="F89" s="261"/>
      <c r="G89" s="213" t="s">
        <v>283</v>
      </c>
      <c r="H89" s="217" t="s">
        <v>233</v>
      </c>
      <c r="I89" s="76">
        <v>1</v>
      </c>
      <c r="J89" s="76">
        <v>1</v>
      </c>
      <c r="K89" s="292">
        <f t="shared" si="7"/>
        <v>1</v>
      </c>
      <c r="L89" s="265">
        <v>2555000</v>
      </c>
      <c r="M89" s="265">
        <v>2555000</v>
      </c>
      <c r="N89" s="265">
        <v>2555000</v>
      </c>
      <c r="O89" s="265">
        <v>2555000</v>
      </c>
      <c r="P89" s="288">
        <f t="shared" si="5"/>
        <v>1</v>
      </c>
      <c r="Q89" s="331">
        <f t="shared" si="6"/>
        <v>1</v>
      </c>
    </row>
    <row r="90" spans="1:17" ht="38.25" customHeight="1">
      <c r="A90" s="262"/>
      <c r="B90" s="262"/>
      <c r="C90" s="262"/>
      <c r="D90" s="262"/>
      <c r="E90" s="262"/>
      <c r="F90" s="261" t="s">
        <v>253</v>
      </c>
      <c r="G90" s="213" t="s">
        <v>254</v>
      </c>
      <c r="H90" s="217" t="s">
        <v>233</v>
      </c>
      <c r="I90" s="76">
        <v>1</v>
      </c>
      <c r="J90" s="76">
        <v>1</v>
      </c>
      <c r="K90" s="292">
        <f t="shared" si="7"/>
        <v>1</v>
      </c>
      <c r="L90" s="265">
        <v>2555000</v>
      </c>
      <c r="M90" s="265">
        <v>2555000</v>
      </c>
      <c r="N90" s="265">
        <v>2555000</v>
      </c>
      <c r="O90" s="265">
        <v>2555000</v>
      </c>
      <c r="P90" s="288">
        <f t="shared" si="5"/>
        <v>1</v>
      </c>
      <c r="Q90" s="331">
        <f t="shared" si="6"/>
        <v>1</v>
      </c>
    </row>
    <row r="91" spans="1:17" ht="42" customHeight="1">
      <c r="A91" s="262"/>
      <c r="B91" s="262"/>
      <c r="C91" s="262"/>
      <c r="D91" s="262"/>
      <c r="E91" s="262">
        <v>364</v>
      </c>
      <c r="F91" s="262"/>
      <c r="G91" s="213" t="s">
        <v>284</v>
      </c>
      <c r="H91" s="217" t="s">
        <v>233</v>
      </c>
      <c r="I91" s="76">
        <v>20</v>
      </c>
      <c r="J91" s="76">
        <v>11</v>
      </c>
      <c r="K91" s="292">
        <f t="shared" si="7"/>
        <v>0.55000000000000004</v>
      </c>
      <c r="L91" s="265">
        <v>14442301.050000001</v>
      </c>
      <c r="M91" s="265">
        <v>14442301.050000001</v>
      </c>
      <c r="N91" s="265">
        <v>14442096.050000001</v>
      </c>
      <c r="O91" s="265">
        <v>14442096.050000001</v>
      </c>
      <c r="P91" s="288">
        <f t="shared" si="5"/>
        <v>1</v>
      </c>
      <c r="Q91" s="331">
        <f t="shared" si="6"/>
        <v>0.55000000000000004</v>
      </c>
    </row>
    <row r="92" spans="1:17" ht="51.75" customHeight="1">
      <c r="A92" s="262"/>
      <c r="B92" s="262"/>
      <c r="C92" s="262"/>
      <c r="D92" s="262"/>
      <c r="E92" s="262"/>
      <c r="F92" s="262" t="s">
        <v>228</v>
      </c>
      <c r="G92" s="213" t="s">
        <v>229</v>
      </c>
      <c r="H92" s="217" t="s">
        <v>233</v>
      </c>
      <c r="I92" s="76">
        <v>20</v>
      </c>
      <c r="J92" s="76">
        <v>11</v>
      </c>
      <c r="K92" s="292">
        <f t="shared" si="7"/>
        <v>0.55000000000000004</v>
      </c>
      <c r="L92" s="265">
        <v>2042314</v>
      </c>
      <c r="M92" s="265">
        <v>2042314</v>
      </c>
      <c r="N92" s="265">
        <v>2042314</v>
      </c>
      <c r="O92" s="265">
        <v>2042314</v>
      </c>
      <c r="P92" s="288">
        <f t="shared" si="5"/>
        <v>1</v>
      </c>
      <c r="Q92" s="331">
        <f t="shared" si="6"/>
        <v>0.55000000000000004</v>
      </c>
    </row>
    <row r="93" spans="1:17" ht="20.25" customHeight="1">
      <c r="A93" s="262"/>
      <c r="B93" s="262"/>
      <c r="C93" s="262">
        <v>7</v>
      </c>
      <c r="D93" s="262"/>
      <c r="E93" s="262"/>
      <c r="F93" s="262"/>
      <c r="G93" s="211" t="s">
        <v>285</v>
      </c>
      <c r="H93" s="217"/>
      <c r="I93" s="76"/>
      <c r="J93" s="76"/>
      <c r="K93" s="292"/>
      <c r="L93" s="264">
        <f>+L94</f>
        <v>3861492.59</v>
      </c>
      <c r="M93" s="264">
        <f>+M94</f>
        <v>3861492.59</v>
      </c>
      <c r="N93" s="264">
        <f>+N94</f>
        <v>3861492.59</v>
      </c>
      <c r="O93" s="264">
        <f>+O94</f>
        <v>3861492.59</v>
      </c>
      <c r="P93" s="288">
        <f t="shared" si="5"/>
        <v>1</v>
      </c>
      <c r="Q93" s="331">
        <f t="shared" si="6"/>
        <v>0</v>
      </c>
    </row>
    <row r="94" spans="1:17" ht="21.75" customHeight="1">
      <c r="A94" s="262"/>
      <c r="B94" s="262"/>
      <c r="C94" s="262"/>
      <c r="D94" s="262">
        <v>1</v>
      </c>
      <c r="E94" s="262"/>
      <c r="F94" s="262"/>
      <c r="G94" s="211" t="s">
        <v>285</v>
      </c>
      <c r="H94" s="217"/>
      <c r="I94" s="76"/>
      <c r="J94" s="76"/>
      <c r="K94" s="292"/>
      <c r="L94" s="264">
        <f>+L95+L97+L99+L101</f>
        <v>3861492.59</v>
      </c>
      <c r="M94" s="264">
        <f>+M95+M97+M99+M101</f>
        <v>3861492.59</v>
      </c>
      <c r="N94" s="264">
        <f>+N95+N97+N99+N101</f>
        <v>3861492.59</v>
      </c>
      <c r="O94" s="264">
        <f>+O95+O97+O99+O101</f>
        <v>3861492.59</v>
      </c>
      <c r="P94" s="288">
        <f t="shared" si="5"/>
        <v>1</v>
      </c>
      <c r="Q94" s="331">
        <f t="shared" si="6"/>
        <v>0</v>
      </c>
    </row>
    <row r="95" spans="1:17" ht="36">
      <c r="A95" s="262"/>
      <c r="B95" s="262"/>
      <c r="C95" s="262"/>
      <c r="D95" s="262"/>
      <c r="E95" s="262">
        <v>372</v>
      </c>
      <c r="F95" s="272"/>
      <c r="G95" s="213" t="s">
        <v>286</v>
      </c>
      <c r="H95" s="217" t="s">
        <v>287</v>
      </c>
      <c r="I95" s="76">
        <v>8</v>
      </c>
      <c r="J95" s="76">
        <v>7</v>
      </c>
      <c r="K95" s="292">
        <f t="shared" si="7"/>
        <v>0.875</v>
      </c>
      <c r="L95" s="265">
        <v>1990078.59</v>
      </c>
      <c r="M95" s="265">
        <v>1990078.59</v>
      </c>
      <c r="N95" s="265">
        <v>1990078.59</v>
      </c>
      <c r="O95" s="265">
        <v>1990078.59</v>
      </c>
      <c r="P95" s="288">
        <f t="shared" si="5"/>
        <v>1</v>
      </c>
      <c r="Q95" s="331">
        <f t="shared" si="6"/>
        <v>0.875</v>
      </c>
    </row>
    <row r="96" spans="1:17" ht="51.75" customHeight="1">
      <c r="A96" s="262"/>
      <c r="B96" s="262"/>
      <c r="C96" s="262"/>
      <c r="D96" s="262"/>
      <c r="E96" s="262"/>
      <c r="F96" s="262" t="s">
        <v>228</v>
      </c>
      <c r="G96" s="213" t="s">
        <v>229</v>
      </c>
      <c r="H96" s="217" t="s">
        <v>287</v>
      </c>
      <c r="I96" s="76">
        <v>8</v>
      </c>
      <c r="J96" s="76">
        <v>7</v>
      </c>
      <c r="K96" s="292">
        <f t="shared" si="7"/>
        <v>0.875</v>
      </c>
      <c r="L96" s="265">
        <v>1990078.59</v>
      </c>
      <c r="M96" s="265">
        <v>1990078.59</v>
      </c>
      <c r="N96" s="265">
        <v>1990078.59</v>
      </c>
      <c r="O96" s="265">
        <v>1990078.59</v>
      </c>
      <c r="P96" s="288">
        <f t="shared" si="5"/>
        <v>1</v>
      </c>
      <c r="Q96" s="331">
        <f t="shared" si="6"/>
        <v>0.875</v>
      </c>
    </row>
    <row r="97" spans="1:17" ht="26.25" customHeight="1">
      <c r="A97" s="262"/>
      <c r="B97" s="262"/>
      <c r="C97" s="262"/>
      <c r="D97" s="262"/>
      <c r="E97" s="262">
        <v>373</v>
      </c>
      <c r="F97" s="272"/>
      <c r="G97" s="213" t="s">
        <v>288</v>
      </c>
      <c r="H97" s="217" t="s">
        <v>233</v>
      </c>
      <c r="I97" s="377">
        <v>74</v>
      </c>
      <c r="J97" s="377">
        <v>74</v>
      </c>
      <c r="K97" s="292">
        <f t="shared" si="7"/>
        <v>1</v>
      </c>
      <c r="L97" s="265">
        <v>1871414</v>
      </c>
      <c r="M97" s="265">
        <v>1871414</v>
      </c>
      <c r="N97" s="265">
        <v>1871414</v>
      </c>
      <c r="O97" s="265">
        <v>1871414</v>
      </c>
      <c r="P97" s="288">
        <f t="shared" si="5"/>
        <v>1</v>
      </c>
      <c r="Q97" s="331">
        <f t="shared" si="6"/>
        <v>1</v>
      </c>
    </row>
    <row r="98" spans="1:17" ht="27" customHeight="1">
      <c r="A98" s="262"/>
      <c r="B98" s="262"/>
      <c r="C98" s="262"/>
      <c r="D98" s="262"/>
      <c r="E98" s="262"/>
      <c r="F98" s="262" t="s">
        <v>289</v>
      </c>
      <c r="G98" s="213" t="s">
        <v>290</v>
      </c>
      <c r="H98" s="217" t="s">
        <v>233</v>
      </c>
      <c r="I98" s="377">
        <v>74</v>
      </c>
      <c r="J98" s="377">
        <v>74</v>
      </c>
      <c r="K98" s="292">
        <f t="shared" si="7"/>
        <v>1</v>
      </c>
      <c r="L98" s="265">
        <v>1871414</v>
      </c>
      <c r="M98" s="265">
        <v>1871414</v>
      </c>
      <c r="N98" s="265">
        <v>1871414</v>
      </c>
      <c r="O98" s="265">
        <v>1871414</v>
      </c>
      <c r="P98" s="288">
        <f t="shared" si="5"/>
        <v>1</v>
      </c>
      <c r="Q98" s="331">
        <f t="shared" si="6"/>
        <v>1</v>
      </c>
    </row>
    <row r="99" spans="1:17" ht="19.5" customHeight="1">
      <c r="A99" s="262"/>
      <c r="B99" s="262"/>
      <c r="C99" s="262"/>
      <c r="D99" s="262"/>
      <c r="E99" s="262">
        <v>374</v>
      </c>
      <c r="F99" s="272"/>
      <c r="G99" s="213" t="s">
        <v>291</v>
      </c>
      <c r="H99" s="217" t="s">
        <v>216</v>
      </c>
      <c r="I99" s="76">
        <v>25</v>
      </c>
      <c r="J99" s="76">
        <v>0</v>
      </c>
      <c r="K99" s="292">
        <f t="shared" si="7"/>
        <v>0</v>
      </c>
      <c r="L99" s="265">
        <v>0</v>
      </c>
      <c r="M99" s="265">
        <v>0</v>
      </c>
      <c r="N99" s="265">
        <v>0</v>
      </c>
      <c r="O99" s="265">
        <v>0</v>
      </c>
      <c r="P99" s="288">
        <v>0</v>
      </c>
      <c r="Q99" s="331">
        <v>0</v>
      </c>
    </row>
    <row r="100" spans="1:17" ht="30.75" customHeight="1">
      <c r="A100" s="262"/>
      <c r="B100" s="262"/>
      <c r="C100" s="262"/>
      <c r="D100" s="262"/>
      <c r="E100" s="262"/>
      <c r="F100" s="261" t="s">
        <v>253</v>
      </c>
      <c r="G100" s="213" t="s">
        <v>254</v>
      </c>
      <c r="H100" s="217" t="s">
        <v>216</v>
      </c>
      <c r="I100" s="76">
        <v>25</v>
      </c>
      <c r="J100" s="76">
        <v>0</v>
      </c>
      <c r="K100" s="292">
        <f t="shared" si="7"/>
        <v>0</v>
      </c>
      <c r="L100" s="77">
        <v>0</v>
      </c>
      <c r="M100" s="77">
        <v>0</v>
      </c>
      <c r="N100" s="77">
        <v>0</v>
      </c>
      <c r="O100" s="77">
        <v>0</v>
      </c>
      <c r="P100" s="288">
        <v>0</v>
      </c>
      <c r="Q100" s="331">
        <v>0</v>
      </c>
    </row>
    <row r="101" spans="1:17" ht="36">
      <c r="A101" s="262"/>
      <c r="B101" s="262"/>
      <c r="C101" s="262"/>
      <c r="D101" s="262"/>
      <c r="E101" s="262">
        <v>375</v>
      </c>
      <c r="F101" s="272"/>
      <c r="G101" s="213" t="s">
        <v>292</v>
      </c>
      <c r="H101" s="219" t="s">
        <v>293</v>
      </c>
      <c r="I101" s="76">
        <v>15</v>
      </c>
      <c r="J101" s="76">
        <v>0</v>
      </c>
      <c r="K101" s="292">
        <f t="shared" si="7"/>
        <v>0</v>
      </c>
      <c r="L101" s="77">
        <v>0</v>
      </c>
      <c r="M101" s="77">
        <v>0</v>
      </c>
      <c r="N101" s="77">
        <v>0</v>
      </c>
      <c r="O101" s="77">
        <v>0</v>
      </c>
      <c r="P101" s="288">
        <v>0</v>
      </c>
      <c r="Q101" s="331">
        <v>0</v>
      </c>
    </row>
    <row r="102" spans="1:17" ht="33.75" customHeight="1">
      <c r="A102" s="220"/>
      <c r="B102" s="262"/>
      <c r="C102" s="262"/>
      <c r="D102" s="262"/>
      <c r="E102" s="262"/>
      <c r="F102" s="261" t="s">
        <v>253</v>
      </c>
      <c r="G102" s="213" t="s">
        <v>254</v>
      </c>
      <c r="H102" s="219" t="s">
        <v>293</v>
      </c>
      <c r="I102" s="376">
        <v>15</v>
      </c>
      <c r="J102" s="376">
        <v>0</v>
      </c>
      <c r="K102" s="371">
        <f t="shared" si="7"/>
        <v>0</v>
      </c>
      <c r="L102" s="57">
        <v>0</v>
      </c>
      <c r="M102" s="57">
        <v>0</v>
      </c>
      <c r="N102" s="57">
        <v>0</v>
      </c>
      <c r="O102" s="57">
        <v>0</v>
      </c>
      <c r="P102" s="288">
        <v>0</v>
      </c>
      <c r="Q102" s="331">
        <v>0</v>
      </c>
    </row>
    <row r="103" spans="1:17" ht="34.5" customHeight="1">
      <c r="A103" s="53"/>
      <c r="B103" s="53"/>
      <c r="C103" s="53"/>
      <c r="D103" s="53"/>
      <c r="E103" s="53"/>
      <c r="F103" s="53"/>
      <c r="G103" s="266" t="s">
        <v>79</v>
      </c>
      <c r="H103" s="53"/>
      <c r="I103" s="57"/>
      <c r="J103" s="57"/>
      <c r="K103" s="329"/>
      <c r="L103" s="267">
        <f>+L8+L61+L67</f>
        <v>159021197.49000001</v>
      </c>
      <c r="M103" s="267">
        <f>+M8+M61+M67</f>
        <v>159021197.49000001</v>
      </c>
      <c r="N103" s="267">
        <f>+N8+N61+N67</f>
        <v>158162038.49000001</v>
      </c>
      <c r="O103" s="267">
        <f>+O8+O61+O67</f>
        <v>158162038.49000001</v>
      </c>
      <c r="P103" s="53"/>
      <c r="Q103" s="57"/>
    </row>
    <row r="104" spans="1:17">
      <c r="H104"/>
      <c r="I104"/>
      <c r="J104"/>
      <c r="K104" s="330"/>
      <c r="L104" s="318"/>
      <c r="M104" s="318"/>
      <c r="N104" s="318"/>
      <c r="O104" s="318"/>
      <c r="P104" s="318"/>
      <c r="Q104"/>
    </row>
    <row r="105" spans="1:17">
      <c r="H105"/>
      <c r="I105"/>
      <c r="J105"/>
      <c r="K105" s="330"/>
      <c r="L105" s="318"/>
      <c r="M105" s="318"/>
      <c r="N105" s="318"/>
      <c r="O105" s="318"/>
      <c r="P105" s="318"/>
      <c r="Q105"/>
    </row>
    <row r="106" spans="1:17">
      <c r="O106"/>
    </row>
    <row r="108" spans="1:17">
      <c r="L108" s="294"/>
      <c r="M108" s="294"/>
      <c r="N108" s="294"/>
      <c r="O108" s="294"/>
    </row>
  </sheetData>
  <mergeCells count="15">
    <mergeCell ref="A5:A7"/>
    <mergeCell ref="A1:Q1"/>
    <mergeCell ref="A3:Q3"/>
    <mergeCell ref="A4:Q4"/>
    <mergeCell ref="L6:O6"/>
    <mergeCell ref="B5:B7"/>
    <mergeCell ref="E5:E7"/>
    <mergeCell ref="Q6:Q7"/>
    <mergeCell ref="H5:H7"/>
    <mergeCell ref="D5:D7"/>
    <mergeCell ref="F5:F7"/>
    <mergeCell ref="G5:G7"/>
    <mergeCell ref="P6:P7"/>
    <mergeCell ref="K6:K7"/>
    <mergeCell ref="C5:C7"/>
  </mergeCells>
  <phoneticPr fontId="0" type="noConversion"/>
  <printOptions horizontalCentered="1"/>
  <pageMargins left="0.39370078740157483" right="0.39370078740157483" top="1.6535433070866143" bottom="0.47244094488188981" header="0.19685039370078741" footer="0.19685039370078741"/>
  <pageSetup scale="59" orientation="landscape" r:id="rId1"/>
  <headerFooter scaleWithDoc="0">
    <oddHeader>&amp;C&amp;G</oddHeader>
    <oddFooter>&amp;C&amp;G</oddFooter>
  </headerFooter>
  <ignoredErrors>
    <ignoredError sqref="I9:K9 I11:K11 P11:Q11 I10:K10 P10:Q10 P9:Q9" numberStoredAsText="1"/>
  </ignoredErrors>
  <legacyDrawingHF r:id="rId2"/>
</worksheet>
</file>

<file path=xl/worksheets/sheet7.xml><?xml version="1.0" encoding="utf-8"?>
<worksheet xmlns="http://schemas.openxmlformats.org/spreadsheetml/2006/main" xmlns:r="http://schemas.openxmlformats.org/officeDocument/2006/relationships">
  <dimension ref="A1:H49"/>
  <sheetViews>
    <sheetView showGridLines="0" view="pageBreakPreview" topLeftCell="C1" zoomScaleSheetLayoutView="100" workbookViewId="0">
      <selection activeCell="I31" sqref="I31"/>
    </sheetView>
  </sheetViews>
  <sheetFormatPr baseColWidth="10" defaultColWidth="11.42578125" defaultRowHeight="13.5"/>
  <cols>
    <col min="1" max="1" width="6.85546875" style="1" customWidth="1"/>
    <col min="2" max="3" width="3.42578125" style="1" customWidth="1"/>
    <col min="4" max="4" width="4.5703125" style="1" customWidth="1"/>
    <col min="5" max="5" width="6" style="1" customWidth="1"/>
    <col min="6" max="6" width="47" style="1" customWidth="1"/>
    <col min="7" max="7" width="110.42578125" style="1" customWidth="1"/>
    <col min="8" max="16384" width="11.42578125" style="1"/>
  </cols>
  <sheetData>
    <row r="1" spans="1:7" ht="35.1" customHeight="1">
      <c r="A1" s="537" t="s">
        <v>87</v>
      </c>
      <c r="B1" s="538"/>
      <c r="C1" s="538"/>
      <c r="D1" s="538"/>
      <c r="E1" s="538"/>
      <c r="F1" s="538"/>
      <c r="G1" s="539"/>
    </row>
    <row r="2" spans="1:7" ht="6" customHeight="1">
      <c r="G2" s="93"/>
    </row>
    <row r="3" spans="1:7" ht="20.100000000000001" customHeight="1">
      <c r="A3" s="540" t="str">
        <f>+'APP-1'!A3:Q3</f>
        <v>UNIDAD RESPONSABLE DEL GASTO: 35 C0 01 Secretaría de Desarrollo Rural y Equidad para las Comunidades</v>
      </c>
      <c r="B3" s="541"/>
      <c r="C3" s="541"/>
      <c r="D3" s="541"/>
      <c r="E3" s="541"/>
      <c r="F3" s="541"/>
      <c r="G3" s="542"/>
    </row>
    <row r="4" spans="1:7" ht="20.100000000000001" customHeight="1">
      <c r="A4" s="540" t="str">
        <f>+'APP-1'!A4:Q4</f>
        <v>PERÍODO: Enero - Septiembre 2017</v>
      </c>
      <c r="B4" s="541"/>
      <c r="C4" s="541"/>
      <c r="D4" s="541"/>
      <c r="E4" s="541"/>
      <c r="F4" s="541"/>
      <c r="G4" s="542"/>
    </row>
    <row r="5" spans="1:7" ht="34.35" customHeight="1">
      <c r="A5" s="535" t="s">
        <v>85</v>
      </c>
      <c r="B5" s="535" t="s">
        <v>44</v>
      </c>
      <c r="C5" s="535" t="s">
        <v>42</v>
      </c>
      <c r="D5" s="535" t="s">
        <v>43</v>
      </c>
      <c r="E5" s="535" t="s">
        <v>12</v>
      </c>
      <c r="F5" s="535" t="s">
        <v>13</v>
      </c>
      <c r="G5" s="535" t="s">
        <v>132</v>
      </c>
    </row>
    <row r="6" spans="1:7" ht="20.45" customHeight="1">
      <c r="A6" s="536"/>
      <c r="B6" s="536"/>
      <c r="C6" s="536"/>
      <c r="D6" s="536"/>
      <c r="E6" s="536"/>
      <c r="F6" s="536"/>
      <c r="G6" s="536"/>
    </row>
    <row r="7" spans="1:7" s="55" customFormat="1" ht="15" customHeight="1">
      <c r="A7" s="208">
        <v>1</v>
      </c>
      <c r="B7" s="209"/>
      <c r="C7" s="209"/>
      <c r="D7" s="209"/>
      <c r="E7" s="210"/>
      <c r="F7" s="211" t="s">
        <v>211</v>
      </c>
      <c r="G7" s="45"/>
    </row>
    <row r="8" spans="1:7" s="55" customFormat="1" ht="15" customHeight="1">
      <c r="A8" s="209"/>
      <c r="B8" s="208">
        <v>1</v>
      </c>
      <c r="C8" s="208"/>
      <c r="D8" s="208"/>
      <c r="E8" s="208"/>
      <c r="F8" s="211" t="s">
        <v>212</v>
      </c>
      <c r="G8" s="132"/>
    </row>
    <row r="9" spans="1:7" s="55" customFormat="1" ht="15" customHeight="1">
      <c r="A9" s="209"/>
      <c r="B9" s="208"/>
      <c r="C9" s="208">
        <v>2</v>
      </c>
      <c r="D9" s="208"/>
      <c r="E9" s="208"/>
      <c r="F9" s="211" t="s">
        <v>213</v>
      </c>
      <c r="G9" s="132"/>
    </row>
    <row r="10" spans="1:7" s="55" customFormat="1" ht="15" customHeight="1">
      <c r="A10" s="209"/>
      <c r="B10" s="208"/>
      <c r="C10" s="208"/>
      <c r="D10" s="208">
        <v>4</v>
      </c>
      <c r="E10" s="208"/>
      <c r="F10" s="211" t="s">
        <v>214</v>
      </c>
      <c r="G10" s="132"/>
    </row>
    <row r="11" spans="1:7" s="55" customFormat="1" ht="27.75" customHeight="1">
      <c r="A11" s="212"/>
      <c r="B11" s="208"/>
      <c r="C11" s="208"/>
      <c r="D11" s="208"/>
      <c r="E11" s="208">
        <v>336</v>
      </c>
      <c r="F11" s="213" t="s">
        <v>220</v>
      </c>
      <c r="G11" s="345" t="s">
        <v>911</v>
      </c>
    </row>
    <row r="12" spans="1:7" s="55" customFormat="1" ht="27.75" customHeight="1">
      <c r="A12" s="215"/>
      <c r="B12" s="208">
        <v>2</v>
      </c>
      <c r="C12" s="208"/>
      <c r="D12" s="208"/>
      <c r="E12" s="208"/>
      <c r="F12" s="211" t="s">
        <v>223</v>
      </c>
      <c r="G12" s="235"/>
    </row>
    <row r="13" spans="1:7" s="55" customFormat="1" ht="15" customHeight="1">
      <c r="A13" s="210"/>
      <c r="B13" s="208"/>
      <c r="C13" s="208"/>
      <c r="D13" s="208">
        <v>8</v>
      </c>
      <c r="E13" s="208"/>
      <c r="F13" s="211" t="s">
        <v>239</v>
      </c>
      <c r="G13" s="235"/>
    </row>
    <row r="14" spans="1:7" ht="21.75" customHeight="1">
      <c r="A14" s="215"/>
      <c r="B14" s="208"/>
      <c r="C14" s="208"/>
      <c r="D14" s="208"/>
      <c r="E14" s="208">
        <v>487</v>
      </c>
      <c r="F14" s="213" t="s">
        <v>242</v>
      </c>
      <c r="G14" s="345" t="s">
        <v>912</v>
      </c>
    </row>
    <row r="15" spans="1:7" ht="21" customHeight="1">
      <c r="A15" s="215"/>
      <c r="B15" s="208"/>
      <c r="C15" s="208"/>
      <c r="D15" s="208"/>
      <c r="E15" s="208">
        <v>488</v>
      </c>
      <c r="F15" s="213" t="s">
        <v>243</v>
      </c>
      <c r="G15" s="345" t="s">
        <v>913</v>
      </c>
    </row>
    <row r="16" spans="1:7" ht="24">
      <c r="A16" s="215"/>
      <c r="B16" s="208"/>
      <c r="C16" s="208"/>
      <c r="D16" s="208"/>
      <c r="E16" s="208">
        <v>491</v>
      </c>
      <c r="F16" s="213" t="s">
        <v>247</v>
      </c>
      <c r="G16" s="346" t="s">
        <v>914</v>
      </c>
    </row>
    <row r="17" spans="1:7">
      <c r="A17" s="210"/>
      <c r="B17" s="208"/>
      <c r="C17" s="208">
        <v>6</v>
      </c>
      <c r="D17" s="208"/>
      <c r="E17" s="208"/>
      <c r="F17" s="211" t="s">
        <v>224</v>
      </c>
      <c r="G17" s="426"/>
    </row>
    <row r="18" spans="1:7">
      <c r="A18" s="210"/>
      <c r="B18" s="208"/>
      <c r="C18" s="208"/>
      <c r="D18" s="208">
        <v>9</v>
      </c>
      <c r="E18" s="208"/>
      <c r="F18" s="211" t="s">
        <v>250</v>
      </c>
      <c r="G18" s="132"/>
    </row>
    <row r="19" spans="1:7" ht="22.5">
      <c r="A19" s="215"/>
      <c r="B19" s="208"/>
      <c r="C19" s="208"/>
      <c r="D19" s="208"/>
      <c r="E19" s="214" t="s">
        <v>251</v>
      </c>
      <c r="F19" s="213" t="s">
        <v>252</v>
      </c>
      <c r="G19" s="424" t="s">
        <v>562</v>
      </c>
    </row>
    <row r="20" spans="1:7">
      <c r="A20" s="215"/>
      <c r="B20" s="208">
        <v>3</v>
      </c>
      <c r="C20" s="208"/>
      <c r="D20" s="208"/>
      <c r="E20" s="208"/>
      <c r="F20" s="211" t="s">
        <v>255</v>
      </c>
      <c r="G20" s="426"/>
    </row>
    <row r="21" spans="1:7">
      <c r="A21" s="215"/>
      <c r="B21" s="208"/>
      <c r="C21" s="208">
        <v>2</v>
      </c>
      <c r="D21" s="208"/>
      <c r="E21" s="208"/>
      <c r="F21" s="211" t="s">
        <v>256</v>
      </c>
      <c r="G21" s="426"/>
    </row>
    <row r="22" spans="1:7">
      <c r="A22" s="215"/>
      <c r="B22" s="208"/>
      <c r="C22" s="208"/>
      <c r="D22" s="208">
        <v>1</v>
      </c>
      <c r="E22" s="208"/>
      <c r="F22" s="211" t="s">
        <v>257</v>
      </c>
      <c r="G22" s="426"/>
    </row>
    <row r="23" spans="1:7" ht="46.5" customHeight="1">
      <c r="A23" s="215"/>
      <c r="B23" s="208"/>
      <c r="C23" s="208"/>
      <c r="D23" s="208"/>
      <c r="E23" s="208">
        <v>546</v>
      </c>
      <c r="F23" s="213" t="s">
        <v>258</v>
      </c>
      <c r="G23" s="334" t="s">
        <v>440</v>
      </c>
    </row>
    <row r="24" spans="1:7" ht="30" customHeight="1">
      <c r="A24" s="215"/>
      <c r="B24" s="208"/>
      <c r="C24" s="208"/>
      <c r="D24" s="208"/>
      <c r="E24" s="208">
        <v>547</v>
      </c>
      <c r="F24" s="213" t="s">
        <v>261</v>
      </c>
      <c r="G24" s="334" t="s">
        <v>441</v>
      </c>
    </row>
    <row r="25" spans="1:7" ht="24" customHeight="1">
      <c r="A25" s="215"/>
      <c r="B25" s="208"/>
      <c r="C25" s="208"/>
      <c r="D25" s="208"/>
      <c r="E25" s="208">
        <v>548</v>
      </c>
      <c r="F25" s="213" t="s">
        <v>262</v>
      </c>
      <c r="G25" s="334" t="s">
        <v>442</v>
      </c>
    </row>
    <row r="26" spans="1:7">
      <c r="A26" s="215"/>
      <c r="B26" s="208"/>
      <c r="C26" s="208">
        <v>9</v>
      </c>
      <c r="D26" s="208"/>
      <c r="E26" s="208"/>
      <c r="F26" s="211" t="s">
        <v>263</v>
      </c>
      <c r="G26" s="426"/>
    </row>
    <row r="27" spans="1:7">
      <c r="A27" s="215"/>
      <c r="B27" s="208"/>
      <c r="C27" s="208"/>
      <c r="D27" s="208">
        <v>3</v>
      </c>
      <c r="E27" s="208"/>
      <c r="F27" s="211" t="s">
        <v>264</v>
      </c>
      <c r="G27" s="426"/>
    </row>
    <row r="28" spans="1:7" ht="54" customHeight="1">
      <c r="A28" s="215"/>
      <c r="B28" s="208"/>
      <c r="C28" s="208"/>
      <c r="D28" s="208"/>
      <c r="E28" s="208">
        <v>553</v>
      </c>
      <c r="F28" s="213" t="s">
        <v>266</v>
      </c>
      <c r="G28" s="334" t="s">
        <v>932</v>
      </c>
    </row>
    <row r="29" spans="1:7">
      <c r="A29" s="208"/>
      <c r="B29" s="208"/>
      <c r="C29" s="208"/>
      <c r="D29" s="208"/>
      <c r="E29" s="208"/>
      <c r="F29" s="218"/>
      <c r="G29" s="426"/>
    </row>
    <row r="30" spans="1:7">
      <c r="A30" s="208">
        <v>3</v>
      </c>
      <c r="B30" s="208"/>
      <c r="C30" s="208"/>
      <c r="D30" s="208"/>
      <c r="E30" s="208"/>
      <c r="F30" s="211" t="s">
        <v>255</v>
      </c>
      <c r="G30" s="426"/>
    </row>
    <row r="31" spans="1:7">
      <c r="A31" s="208"/>
      <c r="B31" s="208">
        <v>3</v>
      </c>
      <c r="C31" s="208"/>
      <c r="D31" s="208"/>
      <c r="E31" s="208"/>
      <c r="F31" s="211" t="s">
        <v>272</v>
      </c>
      <c r="G31" s="426"/>
    </row>
    <row r="32" spans="1:7">
      <c r="A32" s="208"/>
      <c r="B32" s="208"/>
      <c r="C32" s="208">
        <v>2</v>
      </c>
      <c r="D32" s="208"/>
      <c r="E32" s="208"/>
      <c r="F32" s="211" t="s">
        <v>256</v>
      </c>
      <c r="G32" s="426"/>
    </row>
    <row r="33" spans="1:7">
      <c r="A33" s="208"/>
      <c r="B33" s="208"/>
      <c r="C33" s="208"/>
      <c r="D33" s="208">
        <v>1</v>
      </c>
      <c r="E33" s="208"/>
      <c r="F33" s="211" t="s">
        <v>257</v>
      </c>
      <c r="G33" s="426"/>
    </row>
    <row r="34" spans="1:7" ht="53.25" customHeight="1">
      <c r="A34" s="208"/>
      <c r="B34" s="208"/>
      <c r="C34" s="208"/>
      <c r="D34" s="208"/>
      <c r="E34" s="208">
        <v>352</v>
      </c>
      <c r="F34" s="213" t="s">
        <v>273</v>
      </c>
      <c r="G34" s="132" t="s">
        <v>915</v>
      </c>
    </row>
    <row r="35" spans="1:7">
      <c r="A35" s="208"/>
      <c r="B35" s="208"/>
      <c r="C35" s="208"/>
      <c r="D35" s="208"/>
      <c r="E35" s="208"/>
      <c r="F35" s="213" t="s">
        <v>254</v>
      </c>
      <c r="G35" s="132" t="s">
        <v>758</v>
      </c>
    </row>
    <row r="36" spans="1:7">
      <c r="A36" s="208"/>
      <c r="B36" s="208"/>
      <c r="C36" s="208"/>
      <c r="D36" s="208"/>
      <c r="E36" s="208">
        <v>353</v>
      </c>
      <c r="F36" s="213" t="s">
        <v>274</v>
      </c>
      <c r="G36" s="132" t="s">
        <v>758</v>
      </c>
    </row>
    <row r="37" spans="1:7" ht="58.5" customHeight="1">
      <c r="A37" s="208"/>
      <c r="B37" s="208"/>
      <c r="C37" s="208"/>
      <c r="D37" s="208"/>
      <c r="E37" s="262">
        <v>354</v>
      </c>
      <c r="F37" s="213" t="s">
        <v>275</v>
      </c>
      <c r="G37" s="508" t="s">
        <v>933</v>
      </c>
    </row>
    <row r="38" spans="1:7" ht="41.25" customHeight="1">
      <c r="A38" s="208"/>
      <c r="B38" s="208"/>
      <c r="C38" s="208"/>
      <c r="D38" s="208"/>
      <c r="E38" s="208">
        <v>355</v>
      </c>
      <c r="F38" s="213" t="s">
        <v>276</v>
      </c>
      <c r="G38" s="425" t="s">
        <v>563</v>
      </c>
    </row>
    <row r="39" spans="1:7" ht="60" customHeight="1">
      <c r="A39" s="208"/>
      <c r="B39" s="208"/>
      <c r="C39" s="208"/>
      <c r="D39" s="208"/>
      <c r="E39" s="208">
        <v>357</v>
      </c>
      <c r="F39" s="213" t="s">
        <v>278</v>
      </c>
      <c r="G39" s="508" t="s">
        <v>932</v>
      </c>
    </row>
    <row r="40" spans="1:7" ht="36.75" customHeight="1">
      <c r="A40" s="208"/>
      <c r="B40" s="208"/>
      <c r="C40" s="208"/>
      <c r="D40" s="208"/>
      <c r="E40" s="208">
        <v>360</v>
      </c>
      <c r="F40" s="213" t="s">
        <v>280</v>
      </c>
      <c r="G40" s="425" t="s">
        <v>916</v>
      </c>
    </row>
    <row r="41" spans="1:7" ht="42" customHeight="1">
      <c r="A41" s="208"/>
      <c r="B41" s="208"/>
      <c r="C41" s="208"/>
      <c r="D41" s="208"/>
      <c r="E41" s="208">
        <v>361</v>
      </c>
      <c r="F41" s="213" t="s">
        <v>282</v>
      </c>
      <c r="G41" s="425" t="s">
        <v>564</v>
      </c>
    </row>
    <row r="42" spans="1:7" ht="57.75" customHeight="1">
      <c r="A42" s="208"/>
      <c r="B42" s="208"/>
      <c r="C42" s="208"/>
      <c r="D42" s="208"/>
      <c r="E42" s="208">
        <v>364</v>
      </c>
      <c r="F42" s="213" t="s">
        <v>284</v>
      </c>
      <c r="G42" s="508" t="s">
        <v>933</v>
      </c>
    </row>
    <row r="43" spans="1:7">
      <c r="A43" s="208"/>
      <c r="B43" s="208"/>
      <c r="C43" s="208">
        <v>7</v>
      </c>
      <c r="D43" s="208"/>
      <c r="E43" s="208"/>
      <c r="F43" s="211" t="s">
        <v>285</v>
      </c>
      <c r="G43" s="426"/>
    </row>
    <row r="44" spans="1:7">
      <c r="A44" s="208"/>
      <c r="B44" s="208"/>
      <c r="C44" s="208"/>
      <c r="D44" s="208">
        <v>1</v>
      </c>
      <c r="E44" s="208"/>
      <c r="F44" s="211" t="s">
        <v>285</v>
      </c>
      <c r="G44" s="426"/>
    </row>
    <row r="45" spans="1:7" ht="49.5" customHeight="1">
      <c r="A45" s="208"/>
      <c r="B45" s="208"/>
      <c r="C45" s="208"/>
      <c r="D45" s="208"/>
      <c r="E45" s="208">
        <v>372</v>
      </c>
      <c r="F45" s="213" t="s">
        <v>286</v>
      </c>
      <c r="G45" s="508" t="s">
        <v>932</v>
      </c>
    </row>
    <row r="46" spans="1:7" ht="17.25" customHeight="1">
      <c r="A46" s="208"/>
      <c r="B46" s="208"/>
      <c r="C46" s="208"/>
      <c r="D46" s="208"/>
      <c r="E46" s="208">
        <v>373</v>
      </c>
      <c r="F46" s="213" t="s">
        <v>288</v>
      </c>
      <c r="G46" s="132" t="s">
        <v>758</v>
      </c>
    </row>
    <row r="47" spans="1:7" ht="30" customHeight="1">
      <c r="A47" s="208"/>
      <c r="B47" s="208"/>
      <c r="C47" s="208"/>
      <c r="D47" s="208"/>
      <c r="E47" s="208">
        <v>374</v>
      </c>
      <c r="F47" s="213" t="s">
        <v>291</v>
      </c>
      <c r="G47" s="424" t="s">
        <v>562</v>
      </c>
    </row>
    <row r="48" spans="1:7" ht="33.75" customHeight="1">
      <c r="A48" s="208"/>
      <c r="B48" s="208"/>
      <c r="C48" s="208"/>
      <c r="D48" s="208"/>
      <c r="E48" s="208">
        <v>375</v>
      </c>
      <c r="F48" s="213" t="s">
        <v>292</v>
      </c>
      <c r="G48" s="424" t="s">
        <v>562</v>
      </c>
    </row>
    <row r="49" spans="1:8">
      <c r="A49" s="50"/>
      <c r="B49" s="57"/>
      <c r="C49" s="57"/>
      <c r="D49" s="57"/>
      <c r="E49" s="57"/>
      <c r="F49" s="57"/>
      <c r="G49" s="221" t="s">
        <v>79</v>
      </c>
      <c r="H49" s="222"/>
    </row>
  </sheetData>
  <mergeCells count="10">
    <mergeCell ref="A5:A6"/>
    <mergeCell ref="A3:G3"/>
    <mergeCell ref="A4:G4"/>
    <mergeCell ref="A1:G1"/>
    <mergeCell ref="B5:B6"/>
    <mergeCell ref="C5:C6"/>
    <mergeCell ref="D5:D6"/>
    <mergeCell ref="E5:E6"/>
    <mergeCell ref="F5:F6"/>
    <mergeCell ref="G5:G6"/>
  </mergeCells>
  <printOptions horizontalCentered="1"/>
  <pageMargins left="0.19685039370078741" right="0.19685039370078741" top="1.6535433070866143" bottom="0.47244094488188981" header="0.19685039370078741" footer="0.19685039370078741"/>
  <pageSetup scale="71" orientation="landscape" r:id="rId1"/>
  <headerFooter scaleWithDoc="0">
    <oddHeader>&amp;C&amp;G</oddHeader>
    <oddFooter>&amp;C&amp;G</oddFooter>
  </headerFooter>
  <rowBreaks count="2" manualBreakCount="2">
    <brk id="25" max="6" man="1"/>
    <brk id="39" max="6" man="1"/>
  </rowBreaks>
  <legacyDrawingHF r:id="rId2"/>
</worksheet>
</file>

<file path=xl/worksheets/sheet8.xml><?xml version="1.0" encoding="utf-8"?>
<worksheet xmlns="http://schemas.openxmlformats.org/spreadsheetml/2006/main" xmlns:r="http://schemas.openxmlformats.org/officeDocument/2006/relationships">
  <dimension ref="A1:U81"/>
  <sheetViews>
    <sheetView showGridLines="0" view="pageBreakPreview" topLeftCell="A4" zoomScale="70" zoomScaleNormal="85" zoomScaleSheetLayoutView="70" workbookViewId="0">
      <selection activeCell="AB17" sqref="AB17"/>
    </sheetView>
  </sheetViews>
  <sheetFormatPr baseColWidth="10" defaultColWidth="11.42578125" defaultRowHeight="13.5"/>
  <cols>
    <col min="1" max="1" width="3.85546875" style="38" customWidth="1"/>
    <col min="2" max="3" width="3.140625" style="38" customWidth="1"/>
    <col min="4" max="4" width="3.85546875" style="38" customWidth="1"/>
    <col min="5" max="5" width="5.7109375" style="38" customWidth="1"/>
    <col min="6" max="6" width="29.140625" style="38" customWidth="1"/>
    <col min="7" max="7" width="10.140625" style="38" customWidth="1"/>
    <col min="8" max="8" width="12.28515625" style="38" customWidth="1"/>
    <col min="9" max="9" width="12.140625" style="38" customWidth="1"/>
    <col min="10" max="10" width="12.85546875" style="38" customWidth="1"/>
    <col min="11" max="11" width="9.140625" style="433" customWidth="1"/>
    <col min="12" max="12" width="10" style="433" customWidth="1"/>
    <col min="13" max="13" width="17.28515625" style="38" customWidth="1"/>
    <col min="14" max="17" width="15.85546875" style="38" customWidth="1"/>
    <col min="18" max="21" width="6.85546875" style="38" customWidth="1"/>
    <col min="22" max="16384" width="11.42578125" style="38"/>
  </cols>
  <sheetData>
    <row r="1" spans="1:21" ht="16.5">
      <c r="A1" s="587" t="s">
        <v>91</v>
      </c>
      <c r="B1" s="588"/>
      <c r="C1" s="588"/>
      <c r="D1" s="588"/>
      <c r="E1" s="588"/>
      <c r="F1" s="588"/>
      <c r="G1" s="588"/>
      <c r="H1" s="588"/>
      <c r="I1" s="588"/>
      <c r="J1" s="588"/>
      <c r="K1" s="588"/>
      <c r="L1" s="588"/>
      <c r="M1" s="588"/>
      <c r="N1" s="588"/>
      <c r="O1" s="588"/>
      <c r="P1" s="588"/>
      <c r="Q1" s="588"/>
      <c r="R1" s="588"/>
      <c r="S1" s="588"/>
      <c r="T1" s="588"/>
      <c r="U1" s="589"/>
    </row>
    <row r="2" spans="1:21" ht="16.5">
      <c r="A2" s="572" t="s">
        <v>951</v>
      </c>
      <c r="B2" s="573"/>
      <c r="C2" s="573"/>
      <c r="D2" s="573"/>
      <c r="E2" s="573"/>
      <c r="F2" s="573"/>
      <c r="G2" s="573"/>
      <c r="H2" s="573"/>
      <c r="I2" s="573"/>
      <c r="J2" s="573"/>
      <c r="K2" s="573"/>
      <c r="L2" s="573"/>
      <c r="M2" s="573"/>
      <c r="N2" s="573"/>
      <c r="O2" s="573"/>
      <c r="P2" s="573"/>
      <c r="Q2" s="573"/>
      <c r="R2" s="573"/>
      <c r="S2" s="573"/>
      <c r="T2" s="573"/>
      <c r="U2" s="574"/>
    </row>
    <row r="3" spans="1:21">
      <c r="U3" s="121"/>
    </row>
    <row r="4" spans="1:21">
      <c r="A4" s="540" t="str">
        <f>+'APP-2'!A3:G3</f>
        <v>UNIDAD RESPONSABLE DEL GASTO: 35 C0 01 Secretaría de Desarrollo Rural y Equidad para las Comunidades</v>
      </c>
      <c r="B4" s="593"/>
      <c r="C4" s="593"/>
      <c r="D4" s="593"/>
      <c r="E4" s="593"/>
      <c r="F4" s="593"/>
      <c r="G4" s="593"/>
      <c r="H4" s="593"/>
      <c r="I4" s="593"/>
      <c r="J4" s="593"/>
      <c r="K4" s="593"/>
      <c r="L4" s="593"/>
      <c r="M4" s="593"/>
      <c r="N4" s="593"/>
      <c r="O4" s="593"/>
      <c r="P4" s="593"/>
      <c r="Q4" s="593"/>
      <c r="R4" s="593"/>
      <c r="S4" s="593"/>
      <c r="T4" s="593"/>
      <c r="U4" s="594"/>
    </row>
    <row r="5" spans="1:21">
      <c r="A5" s="575" t="str">
        <f>+'APP-2'!A4:G4</f>
        <v>PERÍODO: Enero - Septiembre 2017</v>
      </c>
      <c r="B5" s="576"/>
      <c r="C5" s="576"/>
      <c r="D5" s="576"/>
      <c r="E5" s="576"/>
      <c r="F5" s="576"/>
      <c r="G5" s="576"/>
      <c r="H5" s="576"/>
      <c r="I5" s="576"/>
      <c r="J5" s="576"/>
      <c r="K5" s="576"/>
      <c r="L5" s="576"/>
      <c r="M5" s="576"/>
      <c r="N5" s="576"/>
      <c r="O5" s="576"/>
      <c r="P5" s="576"/>
      <c r="Q5" s="576"/>
      <c r="R5" s="576"/>
      <c r="S5" s="576"/>
      <c r="T5" s="576"/>
      <c r="U5" s="577"/>
    </row>
    <row r="6" spans="1:21" ht="25.5">
      <c r="A6" s="578" t="s">
        <v>85</v>
      </c>
      <c r="B6" s="581" t="s">
        <v>44</v>
      </c>
      <c r="C6" s="581" t="s">
        <v>42</v>
      </c>
      <c r="D6" s="581" t="s">
        <v>43</v>
      </c>
      <c r="E6" s="581" t="s">
        <v>12</v>
      </c>
      <c r="F6" s="581" t="s">
        <v>13</v>
      </c>
      <c r="G6" s="581" t="s">
        <v>28</v>
      </c>
      <c r="H6" s="192" t="s">
        <v>15</v>
      </c>
      <c r="I6" s="192"/>
      <c r="J6" s="192"/>
      <c r="K6" s="431"/>
      <c r="L6" s="431"/>
      <c r="M6" s="192"/>
      <c r="N6" s="192"/>
      <c r="O6" s="192"/>
      <c r="P6" s="192"/>
      <c r="Q6" s="192"/>
      <c r="R6" s="192"/>
      <c r="S6" s="192"/>
      <c r="T6" s="192"/>
      <c r="U6" s="193"/>
    </row>
    <row r="7" spans="1:21">
      <c r="A7" s="579"/>
      <c r="B7" s="582"/>
      <c r="C7" s="582"/>
      <c r="D7" s="582"/>
      <c r="E7" s="582"/>
      <c r="F7" s="582"/>
      <c r="G7" s="582"/>
      <c r="H7" s="584" t="s">
        <v>14</v>
      </c>
      <c r="I7" s="585"/>
      <c r="J7" s="586"/>
      <c r="K7" s="584" t="s">
        <v>48</v>
      </c>
      <c r="L7" s="586"/>
      <c r="M7" s="584" t="s">
        <v>98</v>
      </c>
      <c r="N7" s="585"/>
      <c r="O7" s="585"/>
      <c r="P7" s="585"/>
      <c r="Q7" s="586"/>
      <c r="R7" s="590" t="s">
        <v>48</v>
      </c>
      <c r="S7" s="591"/>
      <c r="T7" s="591"/>
      <c r="U7" s="592"/>
    </row>
    <row r="8" spans="1:21" ht="38.25">
      <c r="A8" s="580"/>
      <c r="B8" s="583"/>
      <c r="C8" s="583"/>
      <c r="D8" s="583"/>
      <c r="E8" s="583"/>
      <c r="F8" s="583"/>
      <c r="G8" s="583"/>
      <c r="H8" s="194" t="s">
        <v>130</v>
      </c>
      <c r="I8" s="194" t="s">
        <v>171</v>
      </c>
      <c r="J8" s="194" t="s">
        <v>47</v>
      </c>
      <c r="K8" s="427" t="s">
        <v>49</v>
      </c>
      <c r="L8" s="427" t="s">
        <v>50</v>
      </c>
      <c r="M8" s="194" t="s">
        <v>126</v>
      </c>
      <c r="N8" s="194" t="s">
        <v>125</v>
      </c>
      <c r="O8" s="194" t="s">
        <v>51</v>
      </c>
      <c r="P8" s="194" t="s">
        <v>52</v>
      </c>
      <c r="Q8" s="194" t="s">
        <v>116</v>
      </c>
      <c r="R8" s="195" t="s">
        <v>118</v>
      </c>
      <c r="S8" s="195" t="s">
        <v>119</v>
      </c>
      <c r="T8" s="195" t="s">
        <v>120</v>
      </c>
      <c r="U8" s="195" t="s">
        <v>121</v>
      </c>
    </row>
    <row r="9" spans="1:21" s="99" customFormat="1" ht="12">
      <c r="A9" s="289">
        <v>3</v>
      </c>
      <c r="B9" s="289"/>
      <c r="C9" s="289"/>
      <c r="D9" s="289"/>
      <c r="E9" s="273"/>
      <c r="F9" s="224" t="s">
        <v>294</v>
      </c>
      <c r="G9" s="223"/>
      <c r="H9" s="98"/>
      <c r="I9" s="98"/>
      <c r="J9" s="98"/>
      <c r="K9" s="292"/>
      <c r="L9" s="292"/>
      <c r="M9" s="98"/>
      <c r="N9" s="98"/>
      <c r="O9" s="98"/>
      <c r="P9" s="98"/>
      <c r="Q9" s="98"/>
      <c r="R9" s="98"/>
      <c r="S9" s="98"/>
      <c r="T9" s="98"/>
      <c r="U9" s="98"/>
    </row>
    <row r="10" spans="1:21" s="99" customFormat="1" ht="12">
      <c r="A10" s="290"/>
      <c r="B10" s="290">
        <v>3</v>
      </c>
      <c r="C10" s="290"/>
      <c r="D10" s="290"/>
      <c r="E10" s="274"/>
      <c r="F10" s="225" t="s">
        <v>294</v>
      </c>
      <c r="G10" s="45"/>
      <c r="H10" s="98"/>
      <c r="I10" s="98"/>
      <c r="J10" s="98"/>
      <c r="K10" s="292"/>
      <c r="L10" s="292"/>
      <c r="M10" s="100"/>
      <c r="N10" s="100"/>
      <c r="O10" s="100"/>
      <c r="P10" s="98"/>
      <c r="Q10" s="98"/>
      <c r="R10" s="98"/>
      <c r="S10" s="98"/>
      <c r="T10" s="98"/>
      <c r="U10" s="98"/>
    </row>
    <row r="11" spans="1:21" s="99" customFormat="1" ht="22.5">
      <c r="A11" s="234"/>
      <c r="B11" s="234"/>
      <c r="C11" s="234">
        <v>2</v>
      </c>
      <c r="D11" s="234"/>
      <c r="E11" s="275"/>
      <c r="F11" s="132" t="s">
        <v>295</v>
      </c>
      <c r="G11" s="43"/>
      <c r="H11" s="97"/>
      <c r="I11" s="102"/>
      <c r="J11" s="102"/>
      <c r="K11" s="428"/>
      <c r="L11" s="331"/>
      <c r="M11" s="103"/>
      <c r="N11" s="104"/>
      <c r="O11" s="104"/>
      <c r="P11" s="104"/>
      <c r="Q11" s="104"/>
      <c r="R11" s="104"/>
      <c r="S11" s="104"/>
      <c r="T11" s="101"/>
      <c r="U11" s="105"/>
    </row>
    <row r="12" spans="1:21" s="99" customFormat="1" ht="12">
      <c r="A12" s="234"/>
      <c r="B12" s="234"/>
      <c r="C12" s="234"/>
      <c r="D12" s="234">
        <v>1</v>
      </c>
      <c r="E12" s="275"/>
      <c r="F12" s="132" t="s">
        <v>296</v>
      </c>
      <c r="G12" s="43"/>
      <c r="H12" s="97"/>
      <c r="I12" s="103"/>
      <c r="J12" s="103"/>
      <c r="K12" s="331"/>
      <c r="L12" s="331"/>
      <c r="M12" s="106"/>
      <c r="N12" s="106"/>
      <c r="O12" s="107"/>
      <c r="P12" s="108"/>
      <c r="Q12" s="108"/>
      <c r="R12" s="104"/>
      <c r="S12" s="104"/>
      <c r="T12" s="105"/>
      <c r="U12" s="105"/>
    </row>
    <row r="13" spans="1:21" s="496" customFormat="1" ht="33.75">
      <c r="A13" s="497"/>
      <c r="B13" s="497"/>
      <c r="C13" s="497"/>
      <c r="D13" s="497"/>
      <c r="E13" s="498" t="s">
        <v>778</v>
      </c>
      <c r="F13" s="499" t="s">
        <v>367</v>
      </c>
      <c r="G13" s="500" t="s">
        <v>233</v>
      </c>
      <c r="H13" s="501">
        <v>500</v>
      </c>
      <c r="I13" s="502">
        <v>0</v>
      </c>
      <c r="J13" s="502">
        <v>0</v>
      </c>
      <c r="K13" s="503">
        <f>+J13/H13</f>
        <v>0</v>
      </c>
      <c r="L13" s="503">
        <v>0</v>
      </c>
      <c r="M13" s="516">
        <v>0</v>
      </c>
      <c r="N13" s="517">
        <v>1028391.91</v>
      </c>
      <c r="O13" s="517">
        <v>1028391.91</v>
      </c>
      <c r="P13" s="517">
        <v>1028391.91</v>
      </c>
      <c r="Q13" s="517">
        <v>1028391.91</v>
      </c>
      <c r="R13" s="504">
        <v>0</v>
      </c>
      <c r="S13" s="504">
        <f>+O13/N13</f>
        <v>1</v>
      </c>
      <c r="T13" s="504">
        <v>0</v>
      </c>
      <c r="U13" s="504">
        <f>+P13/O13</f>
        <v>1</v>
      </c>
    </row>
    <row r="14" spans="1:21" s="496" customFormat="1" ht="36">
      <c r="A14" s="500"/>
      <c r="B14" s="500"/>
      <c r="C14" s="500"/>
      <c r="D14" s="500"/>
      <c r="E14" s="500">
        <v>360</v>
      </c>
      <c r="F14" s="505" t="s">
        <v>298</v>
      </c>
      <c r="G14" s="500" t="s">
        <v>281</v>
      </c>
      <c r="H14" s="506">
        <v>300</v>
      </c>
      <c r="I14" s="507">
        <v>200</v>
      </c>
      <c r="J14" s="507">
        <v>0</v>
      </c>
      <c r="K14" s="503">
        <f t="shared" ref="K14" si="0">+J14/H14</f>
        <v>0</v>
      </c>
      <c r="L14" s="503">
        <f t="shared" ref="L14" si="1">+J14/I14</f>
        <v>0</v>
      </c>
      <c r="M14" s="518">
        <v>10100000</v>
      </c>
      <c r="N14" s="518">
        <v>10100000</v>
      </c>
      <c r="O14" s="518">
        <v>0</v>
      </c>
      <c r="P14" s="518">
        <v>0</v>
      </c>
      <c r="Q14" s="518">
        <v>0</v>
      </c>
      <c r="R14" s="504">
        <f>+O14/M14</f>
        <v>0</v>
      </c>
      <c r="S14" s="504">
        <f t="shared" ref="S14" si="2">+O14/N14</f>
        <v>0</v>
      </c>
      <c r="T14" s="504">
        <f>+P14/M14</f>
        <v>0</v>
      </c>
      <c r="U14" s="504">
        <v>0</v>
      </c>
    </row>
    <row r="15" spans="1:21" s="99" customFormat="1" ht="12">
      <c r="A15" s="101"/>
      <c r="B15" s="101"/>
      <c r="C15" s="101"/>
      <c r="D15" s="101"/>
      <c r="E15" s="101"/>
      <c r="F15" s="97" t="s">
        <v>117</v>
      </c>
      <c r="G15" s="101"/>
      <c r="H15" s="101"/>
      <c r="I15" s="103"/>
      <c r="J15" s="103"/>
      <c r="K15" s="331"/>
      <c r="L15" s="331"/>
      <c r="M15" s="519">
        <f>+SUM(M13:M14)</f>
        <v>10100000</v>
      </c>
      <c r="N15" s="519">
        <f t="shared" ref="N15:Q15" si="3">+SUM(N13:N14)</f>
        <v>11128391.91</v>
      </c>
      <c r="O15" s="519">
        <f t="shared" si="3"/>
        <v>1028391.91</v>
      </c>
      <c r="P15" s="519">
        <f t="shared" si="3"/>
        <v>1028391.91</v>
      </c>
      <c r="Q15" s="519">
        <f t="shared" si="3"/>
        <v>1028391.91</v>
      </c>
      <c r="R15" s="104"/>
      <c r="S15" s="104"/>
      <c r="T15" s="101"/>
      <c r="U15" s="105"/>
    </row>
    <row r="16" spans="1:21" s="99" customFormat="1" ht="11.25">
      <c r="A16" s="109"/>
      <c r="B16" s="109"/>
      <c r="C16" s="109"/>
      <c r="D16" s="109"/>
      <c r="E16" s="109"/>
      <c r="F16" s="109"/>
      <c r="G16" s="109"/>
      <c r="H16" s="109"/>
      <c r="I16" s="110"/>
      <c r="J16" s="110"/>
      <c r="K16" s="432"/>
      <c r="L16" s="432"/>
      <c r="M16" s="110"/>
      <c r="N16" s="111"/>
      <c r="O16" s="111"/>
      <c r="P16" s="111"/>
      <c r="Q16" s="111"/>
      <c r="R16" s="111"/>
      <c r="S16" s="111"/>
      <c r="T16" s="109"/>
      <c r="U16" s="112"/>
    </row>
    <row r="17" spans="1:21">
      <c r="A17" s="39"/>
      <c r="B17" s="570" t="s">
        <v>780</v>
      </c>
      <c r="C17" s="570"/>
      <c r="D17" s="570"/>
      <c r="E17" s="570"/>
      <c r="F17" s="570"/>
      <c r="G17" s="570"/>
      <c r="H17" s="570"/>
      <c r="I17" s="570"/>
      <c r="J17" s="570"/>
      <c r="K17" s="570"/>
      <c r="L17" s="570"/>
      <c r="M17" s="570"/>
      <c r="N17" s="570"/>
      <c r="O17" s="570"/>
      <c r="P17" s="570"/>
      <c r="Q17" s="570"/>
      <c r="R17" s="570"/>
      <c r="S17" s="570"/>
      <c r="T17" s="570"/>
      <c r="U17" s="570"/>
    </row>
    <row r="18" spans="1:21" ht="48" customHeight="1">
      <c r="B18" s="571"/>
      <c r="C18" s="571"/>
      <c r="D18" s="571"/>
      <c r="E18" s="571"/>
      <c r="F18" s="571"/>
      <c r="G18" s="571"/>
      <c r="H18" s="571"/>
      <c r="I18" s="571"/>
      <c r="J18" s="571"/>
      <c r="K18" s="571"/>
      <c r="L18" s="571"/>
      <c r="M18" s="571"/>
      <c r="N18" s="571"/>
      <c r="O18" s="571"/>
      <c r="P18" s="571"/>
      <c r="Q18" s="571"/>
      <c r="R18" s="571"/>
      <c r="S18" s="571"/>
      <c r="T18" s="571"/>
      <c r="U18" s="571"/>
    </row>
    <row r="19" spans="1:21" ht="16.5">
      <c r="A19" s="587" t="s">
        <v>91</v>
      </c>
      <c r="B19" s="588"/>
      <c r="C19" s="588"/>
      <c r="D19" s="588"/>
      <c r="E19" s="588"/>
      <c r="F19" s="588"/>
      <c r="G19" s="588"/>
      <c r="H19" s="588"/>
      <c r="I19" s="588"/>
      <c r="J19" s="588"/>
      <c r="K19" s="588"/>
      <c r="L19" s="588"/>
      <c r="M19" s="588"/>
      <c r="N19" s="588"/>
      <c r="O19" s="588"/>
      <c r="P19" s="588"/>
      <c r="Q19" s="588"/>
      <c r="R19" s="588"/>
      <c r="S19" s="588"/>
      <c r="T19" s="588"/>
      <c r="U19" s="589"/>
    </row>
    <row r="20" spans="1:21" ht="16.5">
      <c r="A20" s="572" t="s">
        <v>371</v>
      </c>
      <c r="B20" s="573"/>
      <c r="C20" s="573"/>
      <c r="D20" s="573"/>
      <c r="E20" s="573"/>
      <c r="F20" s="573"/>
      <c r="G20" s="573"/>
      <c r="H20" s="573"/>
      <c r="I20" s="573"/>
      <c r="J20" s="573"/>
      <c r="K20" s="573"/>
      <c r="L20" s="573"/>
      <c r="M20" s="573"/>
      <c r="N20" s="573"/>
      <c r="O20" s="573"/>
      <c r="P20" s="573"/>
      <c r="Q20" s="573"/>
      <c r="R20" s="573"/>
      <c r="S20" s="573"/>
      <c r="T20" s="573"/>
      <c r="U20" s="574"/>
    </row>
    <row r="21" spans="1:21">
      <c r="U21" s="121"/>
    </row>
    <row r="22" spans="1:21">
      <c r="A22" s="540" t="s">
        <v>209</v>
      </c>
      <c r="B22" s="541"/>
      <c r="C22" s="541"/>
      <c r="D22" s="541"/>
      <c r="E22" s="541"/>
      <c r="F22" s="541"/>
      <c r="G22" s="541"/>
      <c r="H22" s="541"/>
      <c r="I22" s="541"/>
      <c r="J22" s="541"/>
      <c r="K22" s="541"/>
      <c r="L22" s="541"/>
      <c r="M22" s="541"/>
      <c r="N22" s="541"/>
      <c r="O22" s="541"/>
      <c r="P22" s="541"/>
      <c r="Q22" s="541"/>
      <c r="R22" s="541"/>
      <c r="S22" s="541"/>
      <c r="T22" s="541"/>
      <c r="U22" s="542"/>
    </row>
    <row r="23" spans="1:21">
      <c r="A23" s="575" t="s">
        <v>210</v>
      </c>
      <c r="B23" s="576"/>
      <c r="C23" s="576"/>
      <c r="D23" s="576"/>
      <c r="E23" s="576"/>
      <c r="F23" s="576"/>
      <c r="G23" s="576"/>
      <c r="H23" s="576"/>
      <c r="I23" s="576"/>
      <c r="J23" s="576"/>
      <c r="K23" s="576"/>
      <c r="L23" s="576"/>
      <c r="M23" s="576"/>
      <c r="N23" s="576"/>
      <c r="O23" s="576"/>
      <c r="P23" s="576"/>
      <c r="Q23" s="576"/>
      <c r="R23" s="576"/>
      <c r="S23" s="576"/>
      <c r="T23" s="576"/>
      <c r="U23" s="577"/>
    </row>
    <row r="24" spans="1:21">
      <c r="A24" s="578" t="s">
        <v>85</v>
      </c>
      <c r="B24" s="581" t="s">
        <v>44</v>
      </c>
      <c r="C24" s="581" t="s">
        <v>42</v>
      </c>
      <c r="D24" s="581" t="s">
        <v>43</v>
      </c>
      <c r="E24" s="581" t="s">
        <v>12</v>
      </c>
      <c r="F24" s="581" t="s">
        <v>13</v>
      </c>
      <c r="G24" s="581" t="s">
        <v>28</v>
      </c>
      <c r="H24" s="584" t="s">
        <v>15</v>
      </c>
      <c r="I24" s="585"/>
      <c r="J24" s="585"/>
      <c r="K24" s="585"/>
      <c r="L24" s="585"/>
      <c r="M24" s="585"/>
      <c r="N24" s="585"/>
      <c r="O24" s="585"/>
      <c r="P24" s="585"/>
      <c r="Q24" s="585"/>
      <c r="R24" s="585"/>
      <c r="S24" s="585"/>
      <c r="T24" s="585"/>
      <c r="U24" s="586"/>
    </row>
    <row r="25" spans="1:21">
      <c r="A25" s="579"/>
      <c r="B25" s="582"/>
      <c r="C25" s="582"/>
      <c r="D25" s="582"/>
      <c r="E25" s="582"/>
      <c r="F25" s="582"/>
      <c r="G25" s="582"/>
      <c r="H25" s="584" t="s">
        <v>14</v>
      </c>
      <c r="I25" s="585"/>
      <c r="J25" s="586"/>
      <c r="K25" s="584" t="s">
        <v>48</v>
      </c>
      <c r="L25" s="586"/>
      <c r="M25" s="584" t="s">
        <v>98</v>
      </c>
      <c r="N25" s="585"/>
      <c r="O25" s="585"/>
      <c r="P25" s="585"/>
      <c r="Q25" s="586"/>
      <c r="R25" s="590" t="s">
        <v>48</v>
      </c>
      <c r="S25" s="591"/>
      <c r="T25" s="591"/>
      <c r="U25" s="592"/>
    </row>
    <row r="26" spans="1:21" ht="38.25">
      <c r="A26" s="580"/>
      <c r="B26" s="583"/>
      <c r="C26" s="583"/>
      <c r="D26" s="583"/>
      <c r="E26" s="583"/>
      <c r="F26" s="583"/>
      <c r="G26" s="583"/>
      <c r="H26" s="194" t="s">
        <v>130</v>
      </c>
      <c r="I26" s="194" t="s">
        <v>171</v>
      </c>
      <c r="J26" s="194" t="s">
        <v>47</v>
      </c>
      <c r="K26" s="427" t="s">
        <v>49</v>
      </c>
      <c r="L26" s="427" t="s">
        <v>50</v>
      </c>
      <c r="M26" s="194" t="s">
        <v>126</v>
      </c>
      <c r="N26" s="194" t="s">
        <v>125</v>
      </c>
      <c r="O26" s="194" t="s">
        <v>51</v>
      </c>
      <c r="P26" s="194" t="s">
        <v>52</v>
      </c>
      <c r="Q26" s="194" t="s">
        <v>116</v>
      </c>
      <c r="R26" s="195" t="s">
        <v>118</v>
      </c>
      <c r="S26" s="195" t="s">
        <v>119</v>
      </c>
      <c r="T26" s="195" t="s">
        <v>120</v>
      </c>
      <c r="U26" s="195" t="s">
        <v>121</v>
      </c>
    </row>
    <row r="27" spans="1:21" ht="25.5">
      <c r="A27" s="234">
        <v>1</v>
      </c>
      <c r="B27" s="234"/>
      <c r="C27" s="234"/>
      <c r="D27" s="234"/>
      <c r="E27" s="226"/>
      <c r="F27" s="732" t="s">
        <v>211</v>
      </c>
      <c r="G27" s="226"/>
      <c r="H27" s="98"/>
      <c r="I27" s="98"/>
      <c r="J27" s="98"/>
      <c r="K27" s="347"/>
      <c r="L27" s="347"/>
      <c r="M27" s="103"/>
      <c r="N27" s="277"/>
      <c r="O27" s="278"/>
      <c r="P27" s="279"/>
      <c r="Q27" s="279"/>
      <c r="R27" s="98"/>
      <c r="S27" s="98"/>
      <c r="T27" s="98"/>
      <c r="U27" s="98"/>
    </row>
    <row r="28" spans="1:21">
      <c r="A28" s="234"/>
      <c r="B28" s="234">
        <v>2</v>
      </c>
      <c r="C28" s="234"/>
      <c r="D28" s="234"/>
      <c r="E28" s="226"/>
      <c r="F28" s="733" t="s">
        <v>223</v>
      </c>
      <c r="G28" s="226"/>
      <c r="H28" s="98"/>
      <c r="I28" s="98"/>
      <c r="J28" s="98"/>
      <c r="K28" s="347"/>
      <c r="L28" s="347"/>
      <c r="M28" s="103"/>
      <c r="N28" s="277"/>
      <c r="O28" s="278"/>
      <c r="P28" s="279"/>
      <c r="Q28" s="279"/>
      <c r="R28" s="98"/>
      <c r="S28" s="98"/>
      <c r="T28" s="98"/>
      <c r="U28" s="98"/>
    </row>
    <row r="29" spans="1:21">
      <c r="A29" s="234"/>
      <c r="B29" s="234"/>
      <c r="C29" s="234">
        <v>6</v>
      </c>
      <c r="D29" s="234"/>
      <c r="E29" s="226"/>
      <c r="F29" s="733" t="s">
        <v>224</v>
      </c>
      <c r="G29" s="226"/>
      <c r="H29" s="98"/>
      <c r="I29" s="98"/>
      <c r="J29" s="98"/>
      <c r="K29" s="347"/>
      <c r="L29" s="347"/>
      <c r="M29" s="103"/>
      <c r="N29" s="277"/>
      <c r="O29" s="278"/>
      <c r="P29" s="279"/>
      <c r="Q29" s="279"/>
      <c r="R29" s="98"/>
      <c r="S29" s="98"/>
      <c r="T29" s="98"/>
      <c r="U29" s="98"/>
    </row>
    <row r="30" spans="1:21">
      <c r="A30" s="234"/>
      <c r="B30" s="234"/>
      <c r="C30" s="234"/>
      <c r="D30" s="234">
        <v>8</v>
      </c>
      <c r="E30" s="226"/>
      <c r="F30" s="733" t="s">
        <v>239</v>
      </c>
      <c r="G30" s="226"/>
      <c r="H30" s="98"/>
      <c r="I30" s="98"/>
      <c r="J30" s="98"/>
      <c r="K30" s="347"/>
      <c r="L30" s="347"/>
      <c r="M30" s="103"/>
      <c r="N30" s="277"/>
      <c r="O30" s="278"/>
      <c r="P30" s="279"/>
      <c r="Q30" s="279"/>
      <c r="R30" s="98"/>
      <c r="S30" s="98"/>
      <c r="T30" s="98"/>
      <c r="U30" s="98"/>
    </row>
    <row r="31" spans="1:21" ht="24">
      <c r="A31" s="234"/>
      <c r="B31" s="234"/>
      <c r="C31" s="234"/>
      <c r="D31" s="234"/>
      <c r="E31" s="226">
        <v>498</v>
      </c>
      <c r="F31" s="227" t="s">
        <v>369</v>
      </c>
      <c r="G31" s="226" t="s">
        <v>216</v>
      </c>
      <c r="H31" s="98">
        <v>284</v>
      </c>
      <c r="I31" s="98">
        <v>0</v>
      </c>
      <c r="J31" s="98">
        <v>0</v>
      </c>
      <c r="K31" s="347">
        <f>+J31/H31</f>
        <v>0</v>
      </c>
      <c r="L31" s="347">
        <v>0</v>
      </c>
      <c r="M31" s="103">
        <v>0</v>
      </c>
      <c r="N31" s="520">
        <v>8970225.7899999991</v>
      </c>
      <c r="O31" s="278">
        <v>0</v>
      </c>
      <c r="P31" s="279">
        <v>0</v>
      </c>
      <c r="Q31" s="279">
        <v>0</v>
      </c>
      <c r="R31" s="292">
        <v>0</v>
      </c>
      <c r="S31" s="292">
        <v>0</v>
      </c>
      <c r="T31" s="292">
        <v>0</v>
      </c>
      <c r="U31" s="292">
        <v>0</v>
      </c>
    </row>
    <row r="32" spans="1:21">
      <c r="A32" s="226"/>
      <c r="B32" s="226"/>
      <c r="C32" s="226"/>
      <c r="D32" s="226"/>
      <c r="E32" s="226"/>
      <c r="F32" s="227"/>
      <c r="G32" s="226"/>
      <c r="H32" s="98"/>
      <c r="I32" s="98"/>
      <c r="J32" s="98"/>
      <c r="K32" s="347"/>
      <c r="L32" s="347"/>
      <c r="M32" s="103"/>
      <c r="N32" s="520"/>
      <c r="O32" s="278"/>
      <c r="P32" s="279"/>
      <c r="Q32" s="279"/>
      <c r="R32" s="98"/>
      <c r="S32" s="98"/>
      <c r="T32" s="98"/>
      <c r="U32" s="98"/>
    </row>
    <row r="33" spans="1:21">
      <c r="A33" s="226"/>
      <c r="B33" s="226"/>
      <c r="C33" s="226"/>
      <c r="D33" s="226"/>
      <c r="E33" s="226"/>
      <c r="F33" s="97" t="s">
        <v>117</v>
      </c>
      <c r="G33" s="226"/>
      <c r="H33" s="98"/>
      <c r="I33" s="98"/>
      <c r="J33" s="98"/>
      <c r="K33" s="347"/>
      <c r="L33" s="347"/>
      <c r="M33" s="291">
        <f>+M31</f>
        <v>0</v>
      </c>
      <c r="N33" s="519">
        <f>+N31</f>
        <v>8970225.7899999991</v>
      </c>
      <c r="O33" s="291">
        <f>+O31</f>
        <v>0</v>
      </c>
      <c r="P33" s="291">
        <f>+P31</f>
        <v>0</v>
      </c>
      <c r="Q33" s="291">
        <f>+Q31</f>
        <v>0</v>
      </c>
      <c r="R33" s="98"/>
      <c r="S33" s="98"/>
      <c r="T33" s="98"/>
      <c r="U33" s="98"/>
    </row>
    <row r="34" spans="1:21">
      <c r="A34" s="226"/>
      <c r="B34" s="226"/>
      <c r="C34" s="226"/>
      <c r="D34" s="226"/>
      <c r="E34" s="226"/>
      <c r="F34" s="97"/>
      <c r="G34" s="226"/>
      <c r="H34" s="98"/>
      <c r="I34" s="98"/>
      <c r="J34" s="98"/>
      <c r="K34" s="347"/>
      <c r="L34" s="347"/>
      <c r="M34" s="103"/>
      <c r="N34" s="277"/>
      <c r="O34" s="278"/>
      <c r="P34" s="279"/>
      <c r="Q34" s="279"/>
      <c r="R34" s="98"/>
      <c r="S34" s="98"/>
      <c r="T34" s="98"/>
      <c r="U34" s="98"/>
    </row>
    <row r="35" spans="1:21">
      <c r="A35" s="226"/>
      <c r="B35" s="226"/>
      <c r="C35" s="226"/>
      <c r="D35" s="226"/>
      <c r="E35" s="226"/>
      <c r="F35" s="227"/>
      <c r="G35" s="226"/>
      <c r="H35" s="98"/>
      <c r="I35" s="98"/>
      <c r="J35" s="98"/>
      <c r="K35" s="347"/>
      <c r="L35" s="347"/>
      <c r="M35" s="103"/>
      <c r="N35" s="277"/>
      <c r="O35" s="278"/>
      <c r="P35" s="279"/>
      <c r="Q35" s="279"/>
      <c r="R35" s="98"/>
      <c r="S35" s="98"/>
      <c r="T35" s="98"/>
      <c r="U35" s="98"/>
    </row>
    <row r="36" spans="1:21">
      <c r="A36" s="226"/>
      <c r="B36" s="226"/>
      <c r="C36" s="226"/>
      <c r="D36" s="226"/>
      <c r="E36" s="226"/>
      <c r="F36" s="227"/>
      <c r="G36" s="226"/>
      <c r="H36" s="98"/>
      <c r="I36" s="98"/>
      <c r="J36" s="98"/>
      <c r="K36" s="347"/>
      <c r="L36" s="347"/>
      <c r="M36" s="103"/>
      <c r="N36" s="277"/>
      <c r="O36" s="278"/>
      <c r="P36" s="279"/>
      <c r="Q36" s="279"/>
      <c r="R36" s="98"/>
      <c r="S36" s="98"/>
      <c r="T36" s="98"/>
      <c r="U36" s="98"/>
    </row>
    <row r="37" spans="1:21">
      <c r="A37" s="226"/>
      <c r="B37" s="226"/>
      <c r="C37" s="226"/>
      <c r="D37" s="226"/>
      <c r="E37" s="226"/>
      <c r="F37" s="227"/>
      <c r="G37" s="226"/>
      <c r="H37" s="98"/>
      <c r="I37" s="98"/>
      <c r="J37" s="98"/>
      <c r="K37" s="347"/>
      <c r="L37" s="347"/>
      <c r="M37" s="103"/>
      <c r="N37" s="277"/>
      <c r="O37" s="278"/>
      <c r="P37" s="279"/>
      <c r="Q37" s="279"/>
      <c r="R37" s="98"/>
      <c r="S37" s="98"/>
      <c r="T37" s="98"/>
      <c r="U37" s="98"/>
    </row>
    <row r="38" spans="1:21">
      <c r="A38" s="281"/>
      <c r="B38" s="281"/>
      <c r="C38" s="281"/>
      <c r="D38" s="281"/>
      <c r="E38" s="281"/>
      <c r="F38" s="282"/>
      <c r="G38" s="281"/>
      <c r="H38" s="283"/>
      <c r="I38" s="283"/>
      <c r="J38" s="283"/>
      <c r="K38" s="429"/>
      <c r="L38" s="429"/>
      <c r="M38" s="110"/>
      <c r="N38" s="284"/>
      <c r="O38" s="285"/>
      <c r="P38" s="286"/>
      <c r="Q38" s="286"/>
      <c r="R38" s="283"/>
      <c r="S38" s="283"/>
      <c r="T38" s="283"/>
      <c r="U38" s="283"/>
    </row>
    <row r="41" spans="1:21" ht="16.5">
      <c r="A41" s="587" t="s">
        <v>91</v>
      </c>
      <c r="B41" s="588"/>
      <c r="C41" s="588"/>
      <c r="D41" s="588"/>
      <c r="E41" s="588"/>
      <c r="F41" s="588"/>
      <c r="G41" s="588"/>
      <c r="H41" s="588"/>
      <c r="I41" s="588"/>
      <c r="J41" s="588"/>
      <c r="K41" s="588"/>
      <c r="L41" s="588"/>
      <c r="M41" s="588"/>
      <c r="N41" s="588"/>
      <c r="O41" s="588"/>
      <c r="P41" s="588"/>
      <c r="Q41" s="588"/>
      <c r="R41" s="588"/>
      <c r="S41" s="588"/>
      <c r="T41" s="588"/>
      <c r="U41" s="589"/>
    </row>
    <row r="42" spans="1:21" ht="16.5">
      <c r="A42" s="572" t="s">
        <v>372</v>
      </c>
      <c r="B42" s="573"/>
      <c r="C42" s="573"/>
      <c r="D42" s="573"/>
      <c r="E42" s="573"/>
      <c r="F42" s="573"/>
      <c r="G42" s="573"/>
      <c r="H42" s="573"/>
      <c r="I42" s="573"/>
      <c r="J42" s="573"/>
      <c r="K42" s="573"/>
      <c r="L42" s="573"/>
      <c r="M42" s="573"/>
      <c r="N42" s="573"/>
      <c r="O42" s="573"/>
      <c r="P42" s="573"/>
      <c r="Q42" s="573"/>
      <c r="R42" s="573"/>
      <c r="S42" s="573"/>
      <c r="T42" s="573"/>
      <c r="U42" s="574"/>
    </row>
    <row r="43" spans="1:21">
      <c r="U43" s="121"/>
    </row>
    <row r="44" spans="1:21">
      <c r="A44" s="540" t="s">
        <v>209</v>
      </c>
      <c r="B44" s="541"/>
      <c r="C44" s="541"/>
      <c r="D44" s="541"/>
      <c r="E44" s="541"/>
      <c r="F44" s="541"/>
      <c r="G44" s="541"/>
      <c r="H44" s="541"/>
      <c r="I44" s="541"/>
      <c r="J44" s="541"/>
      <c r="K44" s="541"/>
      <c r="L44" s="541"/>
      <c r="M44" s="541"/>
      <c r="N44" s="541"/>
      <c r="O44" s="541"/>
      <c r="P44" s="541"/>
      <c r="Q44" s="541"/>
      <c r="R44" s="541"/>
      <c r="S44" s="541"/>
      <c r="T44" s="541"/>
      <c r="U44" s="542"/>
    </row>
    <row r="45" spans="1:21">
      <c r="A45" s="575" t="s">
        <v>210</v>
      </c>
      <c r="B45" s="576"/>
      <c r="C45" s="576"/>
      <c r="D45" s="576"/>
      <c r="E45" s="576"/>
      <c r="F45" s="576"/>
      <c r="G45" s="576"/>
      <c r="H45" s="576"/>
      <c r="I45" s="576"/>
      <c r="J45" s="576"/>
      <c r="K45" s="576"/>
      <c r="L45" s="576"/>
      <c r="M45" s="576"/>
      <c r="N45" s="576"/>
      <c r="O45" s="576"/>
      <c r="P45" s="576"/>
      <c r="Q45" s="576"/>
      <c r="R45" s="576"/>
      <c r="S45" s="576"/>
      <c r="T45" s="576"/>
      <c r="U45" s="577"/>
    </row>
    <row r="46" spans="1:21">
      <c r="A46" s="578" t="s">
        <v>85</v>
      </c>
      <c r="B46" s="581" t="s">
        <v>44</v>
      </c>
      <c r="C46" s="581" t="s">
        <v>42</v>
      </c>
      <c r="D46" s="581" t="s">
        <v>43</v>
      </c>
      <c r="E46" s="581" t="s">
        <v>12</v>
      </c>
      <c r="F46" s="581" t="s">
        <v>13</v>
      </c>
      <c r="G46" s="581" t="s">
        <v>28</v>
      </c>
      <c r="H46" s="584" t="s">
        <v>15</v>
      </c>
      <c r="I46" s="585"/>
      <c r="J46" s="585"/>
      <c r="K46" s="585"/>
      <c r="L46" s="585"/>
      <c r="M46" s="585"/>
      <c r="N46" s="585"/>
      <c r="O46" s="585"/>
      <c r="P46" s="585"/>
      <c r="Q46" s="585"/>
      <c r="R46" s="585"/>
      <c r="S46" s="585"/>
      <c r="T46" s="585"/>
      <c r="U46" s="586"/>
    </row>
    <row r="47" spans="1:21">
      <c r="A47" s="579"/>
      <c r="B47" s="582"/>
      <c r="C47" s="582"/>
      <c r="D47" s="582"/>
      <c r="E47" s="582"/>
      <c r="F47" s="582"/>
      <c r="G47" s="582"/>
      <c r="H47" s="584" t="s">
        <v>14</v>
      </c>
      <c r="I47" s="585"/>
      <c r="J47" s="586"/>
      <c r="K47" s="584" t="s">
        <v>48</v>
      </c>
      <c r="L47" s="586"/>
      <c r="M47" s="584" t="s">
        <v>98</v>
      </c>
      <c r="N47" s="585"/>
      <c r="O47" s="585"/>
      <c r="P47" s="585"/>
      <c r="Q47" s="586"/>
      <c r="R47" s="584" t="s">
        <v>48</v>
      </c>
      <c r="S47" s="585"/>
      <c r="T47" s="585"/>
      <c r="U47" s="586"/>
    </row>
    <row r="48" spans="1:21" ht="38.25">
      <c r="A48" s="580"/>
      <c r="B48" s="583"/>
      <c r="C48" s="583"/>
      <c r="D48" s="583"/>
      <c r="E48" s="583"/>
      <c r="F48" s="583"/>
      <c r="G48" s="583"/>
      <c r="H48" s="194" t="s">
        <v>130</v>
      </c>
      <c r="I48" s="194" t="s">
        <v>171</v>
      </c>
      <c r="J48" s="194" t="s">
        <v>47</v>
      </c>
      <c r="K48" s="427" t="s">
        <v>49</v>
      </c>
      <c r="L48" s="427" t="s">
        <v>50</v>
      </c>
      <c r="M48" s="194" t="s">
        <v>126</v>
      </c>
      <c r="N48" s="194" t="s">
        <v>125</v>
      </c>
      <c r="O48" s="194" t="s">
        <v>51</v>
      </c>
      <c r="P48" s="194" t="s">
        <v>52</v>
      </c>
      <c r="Q48" s="194" t="s">
        <v>116</v>
      </c>
      <c r="R48" s="276" t="s">
        <v>118</v>
      </c>
      <c r="S48" s="276" t="s">
        <v>119</v>
      </c>
      <c r="T48" s="276" t="s">
        <v>120</v>
      </c>
      <c r="U48" s="276" t="s">
        <v>121</v>
      </c>
    </row>
    <row r="49" spans="1:21" s="494" customFormat="1" ht="24">
      <c r="A49" s="234">
        <v>1</v>
      </c>
      <c r="B49" s="234"/>
      <c r="C49" s="234"/>
      <c r="D49" s="234"/>
      <c r="E49" s="234"/>
      <c r="F49" s="487" t="s">
        <v>211</v>
      </c>
      <c r="G49" s="234"/>
      <c r="H49" s="488"/>
      <c r="I49" s="488"/>
      <c r="J49" s="488"/>
      <c r="K49" s="489"/>
      <c r="L49" s="489"/>
      <c r="M49" s="490"/>
      <c r="N49" s="491"/>
      <c r="O49" s="492"/>
      <c r="P49" s="493"/>
      <c r="Q49" s="493"/>
      <c r="R49" s="488"/>
      <c r="S49" s="488"/>
      <c r="T49" s="488"/>
      <c r="U49" s="488"/>
    </row>
    <row r="50" spans="1:21">
      <c r="A50" s="234"/>
      <c r="B50" s="234">
        <v>2</v>
      </c>
      <c r="C50" s="234"/>
      <c r="D50" s="234"/>
      <c r="E50" s="226"/>
      <c r="F50" s="495" t="s">
        <v>223</v>
      </c>
      <c r="G50" s="226"/>
      <c r="H50" s="98"/>
      <c r="I50" s="98"/>
      <c r="J50" s="98"/>
      <c r="K50" s="347"/>
      <c r="L50" s="347"/>
      <c r="M50" s="103"/>
      <c r="N50" s="277"/>
      <c r="O50" s="278"/>
      <c r="P50" s="279"/>
      <c r="Q50" s="279"/>
      <c r="R50" s="98"/>
      <c r="S50" s="98"/>
      <c r="T50" s="98"/>
      <c r="U50" s="98"/>
    </row>
    <row r="51" spans="1:21">
      <c r="A51" s="234"/>
      <c r="B51" s="234"/>
      <c r="C51" s="234">
        <v>6</v>
      </c>
      <c r="D51" s="234"/>
      <c r="E51" s="226"/>
      <c r="F51" s="495" t="s">
        <v>224</v>
      </c>
      <c r="G51" s="226"/>
      <c r="H51" s="98"/>
      <c r="I51" s="98"/>
      <c r="J51" s="98"/>
      <c r="K51" s="347"/>
      <c r="L51" s="347"/>
      <c r="M51" s="103"/>
      <c r="N51" s="277"/>
      <c r="O51" s="278"/>
      <c r="P51" s="279"/>
      <c r="Q51" s="279"/>
      <c r="R51" s="98"/>
      <c r="S51" s="98"/>
      <c r="T51" s="98"/>
      <c r="U51" s="98"/>
    </row>
    <row r="52" spans="1:21">
      <c r="A52" s="234"/>
      <c r="B52" s="234"/>
      <c r="C52" s="234"/>
      <c r="D52" s="234">
        <v>8</v>
      </c>
      <c r="E52" s="226"/>
      <c r="F52" s="495" t="s">
        <v>239</v>
      </c>
      <c r="G52" s="226"/>
      <c r="H52" s="98"/>
      <c r="I52" s="98"/>
      <c r="J52" s="98"/>
      <c r="K52" s="347"/>
      <c r="L52" s="347"/>
      <c r="M52" s="103"/>
      <c r="N52" s="277"/>
      <c r="O52" s="278"/>
      <c r="P52" s="279"/>
      <c r="Q52" s="279"/>
      <c r="R52" s="98"/>
      <c r="S52" s="98"/>
      <c r="T52" s="98"/>
      <c r="U52" s="98"/>
    </row>
    <row r="53" spans="1:21" ht="60">
      <c r="A53" s="234"/>
      <c r="B53" s="234"/>
      <c r="C53" s="234"/>
      <c r="D53" s="234"/>
      <c r="E53" s="226">
        <v>478</v>
      </c>
      <c r="F53" s="227" t="s">
        <v>368</v>
      </c>
      <c r="G53" s="226" t="s">
        <v>216</v>
      </c>
      <c r="H53" s="98">
        <v>1236</v>
      </c>
      <c r="I53" s="98">
        <v>0</v>
      </c>
      <c r="J53" s="98">
        <v>0</v>
      </c>
      <c r="K53" s="347">
        <f>+J53/H53</f>
        <v>0</v>
      </c>
      <c r="L53" s="347">
        <v>0</v>
      </c>
      <c r="M53" s="103">
        <v>0</v>
      </c>
      <c r="N53" s="520">
        <v>1139816</v>
      </c>
      <c r="O53" s="278">
        <v>0</v>
      </c>
      <c r="P53" s="279">
        <v>0</v>
      </c>
      <c r="Q53" s="279">
        <v>0</v>
      </c>
      <c r="R53" s="292">
        <v>0</v>
      </c>
      <c r="S53" s="292">
        <v>0</v>
      </c>
      <c r="T53" s="292">
        <v>0</v>
      </c>
      <c r="U53" s="292">
        <v>0</v>
      </c>
    </row>
    <row r="54" spans="1:21">
      <c r="A54" s="226"/>
      <c r="B54" s="226"/>
      <c r="C54" s="226"/>
      <c r="D54" s="226"/>
      <c r="E54" s="226"/>
      <c r="F54" s="227"/>
      <c r="G54" s="226"/>
      <c r="H54" s="98"/>
      <c r="I54" s="98"/>
      <c r="J54" s="98"/>
      <c r="K54" s="347"/>
      <c r="L54" s="347"/>
      <c r="M54" s="103"/>
      <c r="N54" s="520"/>
      <c r="O54" s="278"/>
      <c r="P54" s="279"/>
      <c r="Q54" s="279"/>
      <c r="R54" s="98"/>
      <c r="S54" s="98"/>
      <c r="T54" s="98"/>
      <c r="U54" s="98"/>
    </row>
    <row r="55" spans="1:21">
      <c r="A55" s="226"/>
      <c r="B55" s="226"/>
      <c r="C55" s="226"/>
      <c r="D55" s="226"/>
      <c r="E55" s="226"/>
      <c r="F55" s="97" t="s">
        <v>117</v>
      </c>
      <c r="G55" s="226"/>
      <c r="H55" s="98"/>
      <c r="I55" s="98"/>
      <c r="J55" s="98"/>
      <c r="K55" s="347"/>
      <c r="L55" s="347"/>
      <c r="M55" s="291">
        <v>0</v>
      </c>
      <c r="N55" s="519">
        <f>+N53</f>
        <v>1139816</v>
      </c>
      <c r="O55" s="291">
        <f>+O53</f>
        <v>0</v>
      </c>
      <c r="P55" s="291">
        <f>+P53</f>
        <v>0</v>
      </c>
      <c r="Q55" s="291">
        <f>+Q53</f>
        <v>0</v>
      </c>
      <c r="R55" s="98"/>
      <c r="S55" s="98"/>
      <c r="T55" s="98"/>
      <c r="U55" s="98"/>
    </row>
    <row r="56" spans="1:21">
      <c r="A56" s="226"/>
      <c r="B56" s="226"/>
      <c r="C56" s="226"/>
      <c r="D56" s="226"/>
      <c r="E56" s="226"/>
      <c r="F56" s="97"/>
      <c r="G56" s="226"/>
      <c r="H56" s="98"/>
      <c r="I56" s="98"/>
      <c r="J56" s="98"/>
      <c r="K56" s="347"/>
      <c r="L56" s="347"/>
      <c r="M56" s="103"/>
      <c r="N56" s="520"/>
      <c r="O56" s="278"/>
      <c r="P56" s="279"/>
      <c r="Q56" s="279"/>
      <c r="R56" s="98"/>
      <c r="S56" s="98"/>
      <c r="T56" s="98"/>
      <c r="U56" s="98"/>
    </row>
    <row r="57" spans="1:21">
      <c r="A57" s="226"/>
      <c r="B57" s="226"/>
      <c r="C57" s="226"/>
      <c r="D57" s="226"/>
      <c r="E57" s="226"/>
      <c r="F57" s="227"/>
      <c r="G57" s="226"/>
      <c r="H57" s="98"/>
      <c r="I57" s="98"/>
      <c r="J57" s="98"/>
      <c r="K57" s="347"/>
      <c r="L57" s="347"/>
      <c r="M57" s="103"/>
      <c r="N57" s="277"/>
      <c r="O57" s="278"/>
      <c r="P57" s="279"/>
      <c r="Q57" s="279"/>
      <c r="R57" s="98"/>
      <c r="S57" s="98"/>
      <c r="T57" s="98"/>
      <c r="U57" s="98"/>
    </row>
    <row r="58" spans="1:21">
      <c r="A58" s="226"/>
      <c r="B58" s="226"/>
      <c r="C58" s="226"/>
      <c r="D58" s="226"/>
      <c r="E58" s="226"/>
      <c r="F58" s="227"/>
      <c r="G58" s="226"/>
      <c r="H58" s="98"/>
      <c r="I58" s="98"/>
      <c r="J58" s="98"/>
      <c r="K58" s="347"/>
      <c r="L58" s="347"/>
      <c r="M58" s="103"/>
      <c r="N58" s="277"/>
      <c r="O58" s="278"/>
      <c r="P58" s="279"/>
      <c r="Q58" s="279"/>
      <c r="R58" s="98"/>
      <c r="S58" s="98"/>
      <c r="T58" s="98"/>
      <c r="U58" s="98"/>
    </row>
    <row r="59" spans="1:21">
      <c r="A59" s="226"/>
      <c r="B59" s="226"/>
      <c r="C59" s="226"/>
      <c r="D59" s="226"/>
      <c r="E59" s="226"/>
      <c r="F59" s="227"/>
      <c r="G59" s="226"/>
      <c r="H59" s="98"/>
      <c r="I59" s="98"/>
      <c r="J59" s="98"/>
      <c r="K59" s="347"/>
      <c r="L59" s="347"/>
      <c r="M59" s="103"/>
      <c r="N59" s="277"/>
      <c r="O59" s="278"/>
      <c r="P59" s="279"/>
      <c r="Q59" s="279"/>
      <c r="R59" s="98"/>
      <c r="S59" s="98"/>
      <c r="T59" s="98"/>
      <c r="U59" s="98"/>
    </row>
    <row r="60" spans="1:21">
      <c r="A60" s="281"/>
      <c r="B60" s="281"/>
      <c r="C60" s="281"/>
      <c r="D60" s="281"/>
      <c r="E60" s="281"/>
      <c r="F60" s="282"/>
      <c r="G60" s="281"/>
      <c r="H60" s="283"/>
      <c r="I60" s="283"/>
      <c r="J60" s="283"/>
      <c r="K60" s="429"/>
      <c r="L60" s="429"/>
      <c r="M60" s="110"/>
      <c r="N60" s="284"/>
      <c r="O60" s="285"/>
      <c r="P60" s="286"/>
      <c r="Q60" s="286"/>
      <c r="R60" s="283"/>
      <c r="S60" s="283"/>
      <c r="T60" s="283"/>
      <c r="U60" s="283"/>
    </row>
    <row r="61" spans="1:21">
      <c r="A61" s="319"/>
      <c r="B61" s="319"/>
      <c r="C61" s="319"/>
      <c r="D61" s="319"/>
      <c r="E61" s="319"/>
      <c r="F61" s="320"/>
      <c r="G61" s="319"/>
      <c r="H61" s="321"/>
      <c r="I61" s="321"/>
      <c r="J61" s="321"/>
      <c r="K61" s="430"/>
      <c r="L61" s="430"/>
      <c r="M61" s="322"/>
      <c r="N61" s="323"/>
      <c r="O61" s="324"/>
      <c r="P61" s="325"/>
      <c r="Q61" s="325"/>
      <c r="R61" s="321"/>
      <c r="S61" s="321"/>
      <c r="T61" s="321"/>
      <c r="U61" s="321"/>
    </row>
    <row r="63" spans="1:21" ht="16.5">
      <c r="A63" s="572" t="s">
        <v>952</v>
      </c>
      <c r="B63" s="573"/>
      <c r="C63" s="573"/>
      <c r="D63" s="573"/>
      <c r="E63" s="573"/>
      <c r="F63" s="573"/>
      <c r="G63" s="573"/>
      <c r="H63" s="573"/>
      <c r="I63" s="573"/>
      <c r="J63" s="573"/>
      <c r="K63" s="573"/>
      <c r="L63" s="573"/>
      <c r="M63" s="573"/>
      <c r="N63" s="573"/>
      <c r="O63" s="573"/>
      <c r="P63" s="573"/>
      <c r="Q63" s="573"/>
      <c r="R63" s="573"/>
      <c r="S63" s="573"/>
      <c r="T63" s="573"/>
      <c r="U63" s="574"/>
    </row>
    <row r="64" spans="1:21">
      <c r="U64" s="121"/>
    </row>
    <row r="65" spans="1:21">
      <c r="A65" s="540" t="s">
        <v>209</v>
      </c>
      <c r="B65" s="541"/>
      <c r="C65" s="541"/>
      <c r="D65" s="541"/>
      <c r="E65" s="541"/>
      <c r="F65" s="541"/>
      <c r="G65" s="541"/>
      <c r="H65" s="541"/>
      <c r="I65" s="541"/>
      <c r="J65" s="541"/>
      <c r="K65" s="541"/>
      <c r="L65" s="541"/>
      <c r="M65" s="541"/>
      <c r="N65" s="541"/>
      <c r="O65" s="541"/>
      <c r="P65" s="541"/>
      <c r="Q65" s="541"/>
      <c r="R65" s="541"/>
      <c r="S65" s="541"/>
      <c r="T65" s="541"/>
      <c r="U65" s="542"/>
    </row>
    <row r="66" spans="1:21">
      <c r="A66" s="575" t="s">
        <v>210</v>
      </c>
      <c r="B66" s="576"/>
      <c r="C66" s="576"/>
      <c r="D66" s="576"/>
      <c r="E66" s="576"/>
      <c r="F66" s="576"/>
      <c r="G66" s="576"/>
      <c r="H66" s="576"/>
      <c r="I66" s="576"/>
      <c r="J66" s="576"/>
      <c r="K66" s="576"/>
      <c r="L66" s="576"/>
      <c r="M66" s="576"/>
      <c r="N66" s="576"/>
      <c r="O66" s="576"/>
      <c r="P66" s="576"/>
      <c r="Q66" s="576"/>
      <c r="R66" s="576"/>
      <c r="S66" s="576"/>
      <c r="T66" s="576"/>
      <c r="U66" s="577"/>
    </row>
    <row r="67" spans="1:21">
      <c r="A67" s="578" t="s">
        <v>85</v>
      </c>
      <c r="B67" s="581" t="s">
        <v>44</v>
      </c>
      <c r="C67" s="581" t="s">
        <v>42</v>
      </c>
      <c r="D67" s="581" t="s">
        <v>43</v>
      </c>
      <c r="E67" s="581" t="s">
        <v>12</v>
      </c>
      <c r="F67" s="581" t="s">
        <v>13</v>
      </c>
      <c r="G67" s="581" t="s">
        <v>28</v>
      </c>
      <c r="H67" s="584" t="s">
        <v>15</v>
      </c>
      <c r="I67" s="585"/>
      <c r="J67" s="585"/>
      <c r="K67" s="585"/>
      <c r="L67" s="585"/>
      <c r="M67" s="585"/>
      <c r="N67" s="585"/>
      <c r="O67" s="585"/>
      <c r="P67" s="585"/>
      <c r="Q67" s="585"/>
      <c r="R67" s="585"/>
      <c r="S67" s="585"/>
      <c r="T67" s="585"/>
      <c r="U67" s="586"/>
    </row>
    <row r="68" spans="1:21">
      <c r="A68" s="579"/>
      <c r="B68" s="582"/>
      <c r="C68" s="582"/>
      <c r="D68" s="582"/>
      <c r="E68" s="582"/>
      <c r="F68" s="582"/>
      <c r="G68" s="582"/>
      <c r="H68" s="584" t="s">
        <v>14</v>
      </c>
      <c r="I68" s="585"/>
      <c r="J68" s="586"/>
      <c r="K68" s="584" t="s">
        <v>48</v>
      </c>
      <c r="L68" s="586"/>
      <c r="M68" s="584" t="s">
        <v>98</v>
      </c>
      <c r="N68" s="585"/>
      <c r="O68" s="585"/>
      <c r="P68" s="585"/>
      <c r="Q68" s="586"/>
      <c r="R68" s="584" t="s">
        <v>48</v>
      </c>
      <c r="S68" s="585"/>
      <c r="T68" s="585"/>
      <c r="U68" s="586"/>
    </row>
    <row r="69" spans="1:21" ht="38.25">
      <c r="A69" s="580"/>
      <c r="B69" s="583"/>
      <c r="C69" s="583"/>
      <c r="D69" s="583"/>
      <c r="E69" s="583"/>
      <c r="F69" s="583"/>
      <c r="G69" s="583"/>
      <c r="H69" s="194" t="s">
        <v>130</v>
      </c>
      <c r="I69" s="194" t="s">
        <v>171</v>
      </c>
      <c r="J69" s="194" t="s">
        <v>47</v>
      </c>
      <c r="K69" s="427" t="s">
        <v>49</v>
      </c>
      <c r="L69" s="427" t="s">
        <v>50</v>
      </c>
      <c r="M69" s="194" t="s">
        <v>126</v>
      </c>
      <c r="N69" s="194" t="s">
        <v>125</v>
      </c>
      <c r="O69" s="194" t="s">
        <v>51</v>
      </c>
      <c r="P69" s="194" t="s">
        <v>52</v>
      </c>
      <c r="Q69" s="194" t="s">
        <v>116</v>
      </c>
      <c r="R69" s="287" t="s">
        <v>118</v>
      </c>
      <c r="S69" s="287" t="s">
        <v>119</v>
      </c>
      <c r="T69" s="287" t="s">
        <v>120</v>
      </c>
      <c r="U69" s="287" t="s">
        <v>121</v>
      </c>
    </row>
    <row r="70" spans="1:21">
      <c r="A70" s="234">
        <v>3</v>
      </c>
      <c r="B70" s="234"/>
      <c r="C70" s="234"/>
      <c r="D70" s="234"/>
      <c r="E70" s="226"/>
      <c r="F70" s="224" t="s">
        <v>294</v>
      </c>
      <c r="G70" s="226"/>
      <c r="H70" s="98"/>
      <c r="I70" s="98"/>
      <c r="J70" s="98"/>
      <c r="K70" s="347"/>
      <c r="L70" s="347"/>
      <c r="M70" s="103"/>
      <c r="N70" s="277"/>
      <c r="O70" s="278"/>
      <c r="P70" s="279"/>
      <c r="Q70" s="279"/>
      <c r="R70" s="98"/>
      <c r="S70" s="98"/>
      <c r="T70" s="98"/>
      <c r="U70" s="98"/>
    </row>
    <row r="71" spans="1:21">
      <c r="A71" s="234"/>
      <c r="B71" s="234">
        <v>3</v>
      </c>
      <c r="C71" s="234"/>
      <c r="D71" s="234"/>
      <c r="E71" s="226"/>
      <c r="F71" s="225" t="s">
        <v>294</v>
      </c>
      <c r="G71" s="226"/>
      <c r="H71" s="98"/>
      <c r="I71" s="98"/>
      <c r="J71" s="98"/>
      <c r="K71" s="347"/>
      <c r="L71" s="347"/>
      <c r="M71" s="103"/>
      <c r="N71" s="277"/>
      <c r="O71" s="278"/>
      <c r="P71" s="279"/>
      <c r="Q71" s="279"/>
      <c r="R71" s="98"/>
      <c r="S71" s="98"/>
      <c r="T71" s="98"/>
      <c r="U71" s="98"/>
    </row>
    <row r="72" spans="1:21" ht="22.5">
      <c r="A72" s="234"/>
      <c r="B72" s="234"/>
      <c r="C72" s="234">
        <v>2</v>
      </c>
      <c r="D72" s="234"/>
      <c r="E72" s="226"/>
      <c r="F72" s="132" t="s">
        <v>295</v>
      </c>
      <c r="G72" s="226"/>
      <c r="H72" s="98"/>
      <c r="I72" s="98"/>
      <c r="J72" s="98"/>
      <c r="K72" s="347"/>
      <c r="L72" s="347"/>
      <c r="M72" s="103"/>
      <c r="N72" s="277"/>
      <c r="O72" s="278"/>
      <c r="P72" s="279"/>
      <c r="Q72" s="279"/>
      <c r="R72" s="98"/>
      <c r="S72" s="98"/>
      <c r="T72" s="98"/>
      <c r="U72" s="98"/>
    </row>
    <row r="73" spans="1:21">
      <c r="A73" s="234"/>
      <c r="B73" s="234"/>
      <c r="C73" s="234"/>
      <c r="D73" s="234">
        <v>1</v>
      </c>
      <c r="E73" s="226"/>
      <c r="F73" s="132" t="s">
        <v>296</v>
      </c>
      <c r="G73" s="226"/>
      <c r="H73" s="98"/>
      <c r="I73" s="98"/>
      <c r="J73" s="98"/>
      <c r="K73" s="347"/>
      <c r="L73" s="347"/>
      <c r="M73" s="103"/>
      <c r="N73" s="277"/>
      <c r="O73" s="278"/>
      <c r="P73" s="279"/>
      <c r="Q73" s="279"/>
      <c r="R73" s="98"/>
      <c r="S73" s="98"/>
      <c r="T73" s="98"/>
      <c r="U73" s="98"/>
    </row>
    <row r="74" spans="1:21" ht="36">
      <c r="A74" s="234"/>
      <c r="B74" s="234"/>
      <c r="C74" s="234"/>
      <c r="D74" s="234"/>
      <c r="E74" s="226">
        <v>356</v>
      </c>
      <c r="F74" s="227" t="s">
        <v>297</v>
      </c>
      <c r="G74" s="226" t="s">
        <v>233</v>
      </c>
      <c r="H74" s="101">
        <v>4</v>
      </c>
      <c r="I74" s="103">
        <v>2</v>
      </c>
      <c r="J74" s="103">
        <v>0</v>
      </c>
      <c r="K74" s="331">
        <f>+J74/H74</f>
        <v>0</v>
      </c>
      <c r="L74" s="331">
        <f>+J74/I74</f>
        <v>0</v>
      </c>
      <c r="M74" s="103">
        <v>0</v>
      </c>
      <c r="N74" s="280">
        <v>4000000</v>
      </c>
      <c r="O74" s="280">
        <v>0</v>
      </c>
      <c r="P74" s="280">
        <v>0</v>
      </c>
      <c r="Q74" s="280">
        <v>0</v>
      </c>
      <c r="R74" s="288">
        <v>0</v>
      </c>
      <c r="S74" s="288">
        <f>+O74/N74</f>
        <v>0</v>
      </c>
      <c r="T74" s="288">
        <v>0</v>
      </c>
      <c r="U74" s="288">
        <v>0</v>
      </c>
    </row>
    <row r="75" spans="1:21">
      <c r="A75" s="226"/>
      <c r="B75" s="226"/>
      <c r="C75" s="226"/>
      <c r="D75" s="226"/>
      <c r="E75" s="226"/>
      <c r="F75" s="227"/>
      <c r="G75" s="226"/>
      <c r="H75" s="98"/>
      <c r="I75" s="98"/>
      <c r="J75" s="98"/>
      <c r="K75" s="347"/>
      <c r="L75" s="347"/>
      <c r="M75" s="103"/>
      <c r="N75" s="277"/>
      <c r="O75" s="278"/>
      <c r="P75" s="279"/>
      <c r="Q75" s="279"/>
      <c r="R75" s="98"/>
      <c r="S75" s="98"/>
      <c r="T75" s="98"/>
      <c r="U75" s="98"/>
    </row>
    <row r="76" spans="1:21">
      <c r="A76" s="226"/>
      <c r="B76" s="226"/>
      <c r="C76" s="226"/>
      <c r="D76" s="226"/>
      <c r="E76" s="226"/>
      <c r="F76" s="97" t="s">
        <v>117</v>
      </c>
      <c r="G76" s="226"/>
      <c r="H76" s="98"/>
      <c r="I76" s="98"/>
      <c r="J76" s="98"/>
      <c r="K76" s="347"/>
      <c r="L76" s="347"/>
      <c r="M76" s="291">
        <v>0</v>
      </c>
      <c r="N76" s="519">
        <f>N74</f>
        <v>4000000</v>
      </c>
      <c r="O76" s="291">
        <f>O74</f>
        <v>0</v>
      </c>
      <c r="P76" s="291">
        <f>P74</f>
        <v>0</v>
      </c>
      <c r="Q76" s="291">
        <f>Q74</f>
        <v>0</v>
      </c>
      <c r="R76" s="98"/>
      <c r="S76" s="98"/>
      <c r="T76" s="98"/>
      <c r="U76" s="98"/>
    </row>
    <row r="77" spans="1:21">
      <c r="A77" s="226"/>
      <c r="B77" s="226"/>
      <c r="C77" s="226"/>
      <c r="D77" s="226"/>
      <c r="E77" s="226"/>
      <c r="F77" s="97"/>
      <c r="G77" s="226"/>
      <c r="H77" s="98"/>
      <c r="I77" s="98"/>
      <c r="J77" s="98"/>
      <c r="K77" s="347"/>
      <c r="L77" s="347"/>
      <c r="M77" s="103"/>
      <c r="N77" s="277"/>
      <c r="O77" s="278"/>
      <c r="P77" s="279"/>
      <c r="Q77" s="279"/>
      <c r="R77" s="98"/>
      <c r="S77" s="98"/>
      <c r="T77" s="98"/>
      <c r="U77" s="98"/>
    </row>
    <row r="78" spans="1:21">
      <c r="A78" s="226"/>
      <c r="B78" s="226"/>
      <c r="C78" s="226"/>
      <c r="D78" s="226"/>
      <c r="E78" s="226"/>
      <c r="F78" s="227"/>
      <c r="G78" s="226"/>
      <c r="H78" s="98"/>
      <c r="I78" s="98"/>
      <c r="J78" s="98"/>
      <c r="K78" s="347"/>
      <c r="L78" s="347"/>
      <c r="M78" s="103"/>
      <c r="N78" s="277"/>
      <c r="O78" s="278"/>
      <c r="P78" s="279"/>
      <c r="Q78" s="279"/>
      <c r="R78" s="98"/>
      <c r="S78" s="98"/>
      <c r="T78" s="98"/>
      <c r="U78" s="98"/>
    </row>
    <row r="79" spans="1:21">
      <c r="A79" s="226"/>
      <c r="B79" s="226"/>
      <c r="C79" s="226"/>
      <c r="D79" s="226"/>
      <c r="E79" s="226"/>
      <c r="F79" s="227"/>
      <c r="G79" s="226"/>
      <c r="H79" s="98"/>
      <c r="I79" s="98"/>
      <c r="J79" s="98"/>
      <c r="K79" s="347"/>
      <c r="L79" s="347"/>
      <c r="M79" s="103"/>
      <c r="N79" s="277"/>
      <c r="O79" s="278"/>
      <c r="P79" s="279"/>
      <c r="Q79" s="279"/>
      <c r="R79" s="98"/>
      <c r="S79" s="98"/>
      <c r="T79" s="98"/>
      <c r="U79" s="98"/>
    </row>
    <row r="80" spans="1:21">
      <c r="A80" s="226"/>
      <c r="B80" s="226"/>
      <c r="C80" s="226"/>
      <c r="D80" s="226"/>
      <c r="E80" s="226"/>
      <c r="F80" s="227"/>
      <c r="G80" s="226"/>
      <c r="H80" s="98"/>
      <c r="I80" s="98"/>
      <c r="J80" s="98"/>
      <c r="K80" s="347"/>
      <c r="L80" s="347"/>
      <c r="M80" s="103"/>
      <c r="N80" s="277"/>
      <c r="O80" s="278"/>
      <c r="P80" s="279"/>
      <c r="Q80" s="279"/>
      <c r="R80" s="98"/>
      <c r="S80" s="98"/>
      <c r="T80" s="98"/>
      <c r="U80" s="98"/>
    </row>
    <row r="81" spans="1:21">
      <c r="A81" s="281"/>
      <c r="B81" s="281"/>
      <c r="C81" s="281"/>
      <c r="D81" s="281"/>
      <c r="E81" s="281"/>
      <c r="F81" s="282"/>
      <c r="G81" s="281"/>
      <c r="H81" s="283"/>
      <c r="I81" s="283"/>
      <c r="J81" s="283"/>
      <c r="K81" s="429"/>
      <c r="L81" s="429"/>
      <c r="M81" s="110"/>
      <c r="N81" s="284"/>
      <c r="O81" s="285"/>
      <c r="P81" s="286"/>
      <c r="Q81" s="286"/>
      <c r="R81" s="283"/>
      <c r="S81" s="283"/>
      <c r="T81" s="283"/>
      <c r="U81" s="283"/>
    </row>
  </sheetData>
  <mergeCells count="63">
    <mergeCell ref="H67:U67"/>
    <mergeCell ref="A41:U41"/>
    <mergeCell ref="A42:U42"/>
    <mergeCell ref="A44:U44"/>
    <mergeCell ref="A45:U45"/>
    <mergeCell ref="A46:A48"/>
    <mergeCell ref="B46:B48"/>
    <mergeCell ref="C46:C48"/>
    <mergeCell ref="D46:D48"/>
    <mergeCell ref="E46:E48"/>
    <mergeCell ref="F46:F48"/>
    <mergeCell ref="G46:G48"/>
    <mergeCell ref="H47:J47"/>
    <mergeCell ref="K47:L47"/>
    <mergeCell ref="M47:Q47"/>
    <mergeCell ref="R47:U47"/>
    <mergeCell ref="H46:U46"/>
    <mergeCell ref="A1:U1"/>
    <mergeCell ref="A2:U2"/>
    <mergeCell ref="D6:D8"/>
    <mergeCell ref="E6:E8"/>
    <mergeCell ref="F6:F8"/>
    <mergeCell ref="G6:G8"/>
    <mergeCell ref="A4:U4"/>
    <mergeCell ref="A5:U5"/>
    <mergeCell ref="A6:A8"/>
    <mergeCell ref="M7:Q7"/>
    <mergeCell ref="H7:J7"/>
    <mergeCell ref="K7:L7"/>
    <mergeCell ref="R7:U7"/>
    <mergeCell ref="B6:B8"/>
    <mergeCell ref="C6:C8"/>
    <mergeCell ref="A20:U20"/>
    <mergeCell ref="A22:U22"/>
    <mergeCell ref="A23:U23"/>
    <mergeCell ref="A24:A26"/>
    <mergeCell ref="H25:J25"/>
    <mergeCell ref="K25:L25"/>
    <mergeCell ref="M25:Q25"/>
    <mergeCell ref="R25:U25"/>
    <mergeCell ref="B24:B26"/>
    <mergeCell ref="C24:C26"/>
    <mergeCell ref="D24:D26"/>
    <mergeCell ref="E24:E26"/>
    <mergeCell ref="F24:F26"/>
    <mergeCell ref="G24:G26"/>
    <mergeCell ref="H24:U24"/>
    <mergeCell ref="B17:U18"/>
    <mergeCell ref="A63:U63"/>
    <mergeCell ref="A65:U65"/>
    <mergeCell ref="A66:U66"/>
    <mergeCell ref="A67:A69"/>
    <mergeCell ref="B67:B69"/>
    <mergeCell ref="C67:C69"/>
    <mergeCell ref="D67:D69"/>
    <mergeCell ref="E67:E69"/>
    <mergeCell ref="F67:F69"/>
    <mergeCell ref="G67:G69"/>
    <mergeCell ref="H68:J68"/>
    <mergeCell ref="K68:L68"/>
    <mergeCell ref="M68:Q68"/>
    <mergeCell ref="R68:U68"/>
    <mergeCell ref="A19:U19"/>
  </mergeCells>
  <printOptions horizontalCentered="1"/>
  <pageMargins left="0.19685039370078741" right="0.19685039370078741" top="1.6535433070866143" bottom="0.47244094488188981" header="0.19685039370078741" footer="0.19685039370078741"/>
  <pageSetup scale="55" orientation="landscape" r:id="rId1"/>
  <headerFooter scaleWithDoc="0">
    <oddHeader>&amp;C&amp;G</oddHeader>
    <oddFooter>&amp;C&amp;G</oddFooter>
  </headerFooter>
  <rowBreaks count="3" manualBreakCount="3">
    <brk id="18" max="21" man="1"/>
    <brk id="40" max="21" man="1"/>
    <brk id="61" max="21" man="1"/>
  </rowBreaks>
  <legacyDrawingHF r:id="rId2"/>
</worksheet>
</file>

<file path=xl/worksheets/sheet9.xml><?xml version="1.0" encoding="utf-8"?>
<worksheet xmlns="http://schemas.openxmlformats.org/spreadsheetml/2006/main" xmlns:r="http://schemas.openxmlformats.org/officeDocument/2006/relationships">
  <dimension ref="A1:T46"/>
  <sheetViews>
    <sheetView showGridLines="0" view="pageBreakPreview" zoomScale="80" zoomScaleNormal="80" zoomScaleSheetLayoutView="80" workbookViewId="0">
      <selection activeCell="A51" sqref="A51"/>
    </sheetView>
  </sheetViews>
  <sheetFormatPr baseColWidth="10" defaultColWidth="11.42578125" defaultRowHeight="13.5"/>
  <cols>
    <col min="1" max="1" width="50" style="1" customWidth="1"/>
    <col min="2" max="2" width="6.5703125" style="1" customWidth="1"/>
    <col min="3" max="3" width="90.85546875" style="1" customWidth="1"/>
    <col min="4" max="16384" width="11.42578125" style="1"/>
  </cols>
  <sheetData>
    <row r="1" spans="1:20" ht="35.1" customHeight="1">
      <c r="A1" s="537" t="s">
        <v>190</v>
      </c>
      <c r="B1" s="538"/>
      <c r="C1" s="539"/>
    </row>
    <row r="2" spans="1:20" ht="6" customHeight="1">
      <c r="C2" s="93"/>
    </row>
    <row r="3" spans="1:20" s="93" customFormat="1" ht="20.100000000000001" customHeight="1">
      <c r="A3" s="540" t="str">
        <f>+'APP-3'!A4:U4</f>
        <v>UNIDAD RESPONSABLE DEL GASTO: 35 C0 01 Secretaría de Desarrollo Rural y Equidad para las Comunidades</v>
      </c>
      <c r="B3" s="541"/>
      <c r="C3" s="542"/>
      <c r="D3" s="94"/>
      <c r="E3" s="94"/>
      <c r="F3" s="94"/>
      <c r="G3" s="94"/>
      <c r="H3" s="94"/>
      <c r="I3" s="94"/>
      <c r="J3" s="94"/>
      <c r="K3" s="94"/>
      <c r="L3" s="94"/>
      <c r="M3" s="94"/>
      <c r="N3" s="94"/>
      <c r="O3" s="94"/>
      <c r="P3" s="94"/>
      <c r="Q3" s="94"/>
      <c r="R3" s="94"/>
      <c r="S3" s="94"/>
      <c r="T3" s="94"/>
    </row>
    <row r="4" spans="1:20" s="93" customFormat="1" ht="20.100000000000001" customHeight="1">
      <c r="A4" s="540" t="str">
        <f>+'APP-3'!A5:U5</f>
        <v>PERÍODO: Enero - Septiembre 2017</v>
      </c>
      <c r="B4" s="541"/>
      <c r="C4" s="542"/>
      <c r="D4" s="94"/>
      <c r="E4" s="94"/>
      <c r="F4" s="94"/>
      <c r="G4" s="94"/>
      <c r="H4" s="94"/>
      <c r="I4" s="94"/>
      <c r="J4" s="94"/>
      <c r="K4" s="94"/>
      <c r="L4" s="94"/>
      <c r="M4" s="94"/>
      <c r="N4" s="94"/>
      <c r="O4" s="94"/>
      <c r="P4" s="94"/>
      <c r="Q4" s="94"/>
      <c r="R4" s="94"/>
      <c r="S4" s="94"/>
      <c r="T4" s="94"/>
    </row>
    <row r="5" spans="1:20" s="93" customFormat="1" ht="41.25" customHeight="1">
      <c r="A5" s="540" t="s">
        <v>370</v>
      </c>
      <c r="B5" s="541"/>
      <c r="C5" s="542"/>
      <c r="D5" s="94"/>
      <c r="E5" s="94"/>
      <c r="F5" s="94"/>
      <c r="G5" s="94"/>
      <c r="H5" s="94"/>
      <c r="I5" s="94"/>
      <c r="J5" s="94"/>
      <c r="K5" s="94"/>
      <c r="L5" s="94"/>
      <c r="M5" s="94"/>
      <c r="N5" s="94"/>
      <c r="O5" s="94"/>
      <c r="P5" s="94"/>
      <c r="Q5" s="94"/>
      <c r="R5" s="94"/>
      <c r="S5" s="94"/>
      <c r="T5" s="94"/>
    </row>
    <row r="6" spans="1:20" ht="30" customHeight="1">
      <c r="A6" s="543" t="s">
        <v>93</v>
      </c>
      <c r="B6" s="597"/>
      <c r="C6" s="544"/>
    </row>
    <row r="7" spans="1:20" s="55" customFormat="1" ht="15" customHeight="1">
      <c r="A7" s="113"/>
      <c r="B7" s="82"/>
      <c r="C7" s="372"/>
    </row>
    <row r="8" spans="1:20" s="434" customFormat="1" ht="60" customHeight="1">
      <c r="A8" s="595" t="s">
        <v>565</v>
      </c>
      <c r="B8" s="595"/>
      <c r="C8" s="595"/>
      <c r="D8" s="435"/>
      <c r="E8" s="435"/>
      <c r="F8" s="435"/>
      <c r="G8" s="435"/>
      <c r="H8" s="435"/>
      <c r="I8" s="435"/>
      <c r="J8" s="435"/>
      <c r="K8" s="435"/>
      <c r="L8" s="435"/>
      <c r="M8" s="435"/>
      <c r="N8" s="435"/>
      <c r="O8" s="435"/>
      <c r="P8" s="435"/>
      <c r="Q8" s="435"/>
      <c r="R8" s="435"/>
      <c r="S8" s="435"/>
      <c r="T8" s="435"/>
    </row>
    <row r="9" spans="1:20" s="434" customFormat="1" ht="22.5" customHeight="1">
      <c r="A9" s="595"/>
      <c r="B9" s="595"/>
      <c r="C9" s="595"/>
      <c r="D9" s="435"/>
      <c r="E9" s="435"/>
      <c r="F9" s="435"/>
      <c r="G9" s="435"/>
      <c r="H9" s="435"/>
      <c r="I9" s="435"/>
      <c r="J9" s="435"/>
      <c r="K9" s="435"/>
      <c r="L9" s="435"/>
      <c r="M9" s="435"/>
      <c r="N9" s="435"/>
      <c r="O9" s="435"/>
      <c r="P9" s="435"/>
      <c r="Q9" s="435"/>
      <c r="R9" s="435"/>
      <c r="S9" s="435"/>
      <c r="T9" s="435"/>
    </row>
    <row r="10" spans="1:20" s="434" customFormat="1" ht="22.5" customHeight="1">
      <c r="A10" s="595"/>
      <c r="B10" s="595"/>
      <c r="C10" s="595"/>
      <c r="D10" s="435"/>
      <c r="E10" s="435"/>
      <c r="F10" s="435"/>
      <c r="G10" s="435"/>
      <c r="H10" s="435"/>
      <c r="I10" s="435"/>
      <c r="J10" s="435"/>
      <c r="K10" s="435"/>
      <c r="L10" s="435"/>
      <c r="M10" s="435"/>
      <c r="N10" s="435"/>
      <c r="O10" s="435"/>
      <c r="P10" s="435"/>
      <c r="Q10" s="435"/>
      <c r="R10" s="435"/>
      <c r="S10" s="435"/>
      <c r="T10" s="435"/>
    </row>
    <row r="11" spans="1:20" s="434" customFormat="1" ht="37.5" customHeight="1">
      <c r="A11" s="595"/>
      <c r="B11" s="595"/>
      <c r="C11" s="595"/>
      <c r="D11" s="435"/>
      <c r="E11" s="435"/>
      <c r="F11" s="435"/>
      <c r="G11" s="435"/>
      <c r="H11" s="435"/>
      <c r="I11" s="435"/>
      <c r="J11" s="435"/>
      <c r="K11" s="435"/>
      <c r="L11" s="435"/>
      <c r="M11" s="435"/>
      <c r="N11" s="435"/>
      <c r="O11" s="435"/>
      <c r="P11" s="435"/>
      <c r="Q11" s="435"/>
      <c r="R11" s="435"/>
      <c r="S11" s="435"/>
      <c r="T11" s="435"/>
    </row>
    <row r="12" spans="1:20" s="434" customFormat="1" ht="49.5" customHeight="1">
      <c r="A12" s="595"/>
      <c r="B12" s="595"/>
      <c r="C12" s="595"/>
      <c r="D12" s="435"/>
      <c r="E12" s="435"/>
      <c r="F12" s="435"/>
      <c r="G12" s="435"/>
      <c r="H12" s="435"/>
      <c r="I12" s="435"/>
      <c r="J12" s="435"/>
      <c r="K12" s="435"/>
      <c r="L12" s="435"/>
      <c r="M12" s="435"/>
      <c r="N12" s="435"/>
      <c r="O12" s="435"/>
      <c r="P12" s="435"/>
      <c r="Q12" s="435"/>
      <c r="R12" s="435"/>
      <c r="S12" s="435"/>
      <c r="T12" s="435"/>
    </row>
    <row r="13" spans="1:20" s="434" customFormat="1" ht="39.75" customHeight="1">
      <c r="A13" s="595"/>
      <c r="B13" s="595"/>
      <c r="C13" s="595"/>
      <c r="D13" s="435"/>
      <c r="E13" s="435"/>
      <c r="F13" s="435"/>
      <c r="G13" s="435"/>
      <c r="H13" s="435"/>
      <c r="I13" s="435"/>
      <c r="J13" s="435"/>
      <c r="K13" s="435"/>
      <c r="L13" s="435"/>
      <c r="M13" s="435"/>
      <c r="N13" s="435"/>
      <c r="O13" s="435"/>
      <c r="P13" s="435"/>
      <c r="Q13" s="435"/>
      <c r="R13" s="435"/>
      <c r="S13" s="435"/>
      <c r="T13" s="435"/>
    </row>
    <row r="14" spans="1:20" s="434" customFormat="1" ht="53.25" customHeight="1">
      <c r="A14" s="595"/>
      <c r="B14" s="595"/>
      <c r="C14" s="595"/>
      <c r="D14" s="435"/>
      <c r="E14" s="435"/>
      <c r="F14" s="435"/>
      <c r="G14" s="435"/>
      <c r="H14" s="435"/>
      <c r="I14" s="435"/>
      <c r="J14" s="435"/>
      <c r="K14" s="435"/>
      <c r="L14" s="435"/>
      <c r="M14" s="435"/>
      <c r="N14" s="435"/>
      <c r="O14" s="435"/>
      <c r="P14" s="435"/>
      <c r="Q14" s="435"/>
      <c r="R14" s="435"/>
      <c r="S14" s="435"/>
      <c r="T14" s="435"/>
    </row>
    <row r="15" spans="1:20" s="434" customFormat="1" ht="22.5" customHeight="1">
      <c r="A15" s="595"/>
      <c r="B15" s="595"/>
      <c r="C15" s="595"/>
      <c r="D15" s="435"/>
      <c r="E15" s="435"/>
      <c r="F15" s="435"/>
      <c r="G15" s="435"/>
      <c r="H15" s="435"/>
      <c r="I15" s="435"/>
      <c r="J15" s="435"/>
      <c r="K15" s="435"/>
      <c r="L15" s="435"/>
      <c r="M15" s="435"/>
      <c r="N15" s="435"/>
      <c r="O15" s="435"/>
      <c r="P15" s="435"/>
      <c r="Q15" s="435"/>
      <c r="R15" s="435"/>
      <c r="S15" s="435"/>
      <c r="T15" s="435"/>
    </row>
    <row r="16" spans="1:20" s="434" customFormat="1" ht="22.5" customHeight="1">
      <c r="A16" s="595"/>
      <c r="B16" s="595"/>
      <c r="C16" s="595"/>
      <c r="D16" s="435"/>
      <c r="E16" s="435"/>
      <c r="F16" s="435"/>
      <c r="G16" s="435"/>
      <c r="H16" s="435"/>
      <c r="I16" s="435"/>
      <c r="J16" s="435"/>
      <c r="K16" s="435"/>
      <c r="L16" s="435"/>
      <c r="M16" s="435"/>
      <c r="N16" s="435"/>
      <c r="O16" s="435"/>
      <c r="P16" s="435"/>
      <c r="Q16" s="435"/>
      <c r="R16" s="435"/>
      <c r="S16" s="435"/>
      <c r="T16" s="435"/>
    </row>
    <row r="17" spans="1:3" s="434" customFormat="1" ht="22.5" customHeight="1">
      <c r="A17" s="595"/>
      <c r="B17" s="595"/>
      <c r="C17" s="595"/>
    </row>
    <row r="18" spans="1:3" s="434" customFormat="1" ht="22.5" customHeight="1">
      <c r="A18" s="595"/>
      <c r="B18" s="595"/>
      <c r="C18" s="595"/>
    </row>
    <row r="19" spans="1:3">
      <c r="A19" s="595"/>
      <c r="B19" s="595"/>
      <c r="C19" s="595"/>
    </row>
    <row r="20" spans="1:3" ht="16.5" customHeight="1">
      <c r="A20" s="596"/>
      <c r="B20" s="596"/>
      <c r="C20" s="596"/>
    </row>
    <row r="21" spans="1:3" ht="21" customHeight="1">
      <c r="A21" s="540" t="str">
        <f>+A3</f>
        <v>UNIDAD RESPONSABLE DEL GASTO: 35 C0 01 Secretaría de Desarrollo Rural y Equidad para las Comunidades</v>
      </c>
      <c r="B21" s="541"/>
      <c r="C21" s="542"/>
    </row>
    <row r="22" spans="1:3" ht="21" customHeight="1">
      <c r="A22" s="540" t="str">
        <f>+A4</f>
        <v>PERÍODO: Enero - Septiembre 2017</v>
      </c>
      <c r="B22" s="541"/>
      <c r="C22" s="542"/>
    </row>
    <row r="23" spans="1:3" ht="21" customHeight="1">
      <c r="A23" s="540" t="s">
        <v>483</v>
      </c>
      <c r="B23" s="541"/>
      <c r="C23" s="542"/>
    </row>
    <row r="24" spans="1:3" ht="21" customHeight="1">
      <c r="A24" s="543" t="s">
        <v>93</v>
      </c>
      <c r="B24" s="597"/>
      <c r="C24" s="544"/>
    </row>
    <row r="25" spans="1:3" ht="13.5" customHeight="1">
      <c r="A25" s="113"/>
      <c r="B25" s="82"/>
      <c r="C25" s="372"/>
    </row>
    <row r="26" spans="1:3" ht="13.5" customHeight="1">
      <c r="A26" s="601" t="s">
        <v>485</v>
      </c>
      <c r="B26" s="602"/>
      <c r="C26" s="603"/>
    </row>
    <row r="27" spans="1:3">
      <c r="A27" s="601"/>
      <c r="B27" s="602"/>
      <c r="C27" s="603"/>
    </row>
    <row r="28" spans="1:3">
      <c r="A28" s="601"/>
      <c r="B28" s="602"/>
      <c r="C28" s="603"/>
    </row>
    <row r="29" spans="1:3">
      <c r="A29" s="601"/>
      <c r="B29" s="602"/>
      <c r="C29" s="603"/>
    </row>
    <row r="30" spans="1:3">
      <c r="A30" s="598"/>
      <c r="B30" s="599"/>
      <c r="C30" s="600"/>
    </row>
    <row r="31" spans="1:3">
      <c r="A31" s="540"/>
      <c r="B31" s="541"/>
      <c r="C31" s="542"/>
    </row>
    <row r="32" spans="1:3" ht="24" customHeight="1">
      <c r="A32" s="540" t="str">
        <f>+A22</f>
        <v>PERÍODO: Enero - Septiembre 2017</v>
      </c>
      <c r="B32" s="541"/>
      <c r="C32" s="542"/>
    </row>
    <row r="33" spans="1:3" ht="24" customHeight="1">
      <c r="A33" s="540" t="s">
        <v>484</v>
      </c>
      <c r="B33" s="541"/>
      <c r="C33" s="542"/>
    </row>
    <row r="34" spans="1:3" ht="24" customHeight="1">
      <c r="A34" s="543" t="s">
        <v>93</v>
      </c>
      <c r="B34" s="597"/>
      <c r="C34" s="544"/>
    </row>
    <row r="35" spans="1:3">
      <c r="A35" s="113"/>
      <c r="B35" s="82"/>
      <c r="C35" s="206"/>
    </row>
    <row r="36" spans="1:3" ht="36.75" customHeight="1">
      <c r="A36" s="601" t="s">
        <v>781</v>
      </c>
      <c r="B36" s="604"/>
      <c r="C36" s="605"/>
    </row>
    <row r="37" spans="1:3">
      <c r="A37" s="607"/>
      <c r="B37" s="608"/>
      <c r="C37" s="609"/>
    </row>
    <row r="39" spans="1:3" ht="24.75" customHeight="1">
      <c r="A39" s="540" t="str">
        <f>+A32</f>
        <v>PERÍODO: Enero - Septiembre 2017</v>
      </c>
      <c r="B39" s="541"/>
      <c r="C39" s="542"/>
    </row>
    <row r="40" spans="1:3" ht="57.75" customHeight="1">
      <c r="A40" s="540" t="s">
        <v>783</v>
      </c>
      <c r="B40" s="541"/>
      <c r="C40" s="542"/>
    </row>
    <row r="41" spans="1:3" ht="30.75" customHeight="1">
      <c r="A41" s="543" t="s">
        <v>782</v>
      </c>
      <c r="B41" s="597"/>
      <c r="C41" s="544"/>
    </row>
    <row r="42" spans="1:3">
      <c r="A42" s="601" t="s">
        <v>566</v>
      </c>
      <c r="B42" s="604"/>
      <c r="C42" s="605"/>
    </row>
    <row r="43" spans="1:3">
      <c r="A43" s="606"/>
      <c r="B43" s="604"/>
      <c r="C43" s="605"/>
    </row>
    <row r="44" spans="1:3" ht="6" customHeight="1">
      <c r="A44" s="606"/>
      <c r="B44" s="604"/>
      <c r="C44" s="605"/>
    </row>
    <row r="45" spans="1:3">
      <c r="A45" s="606"/>
      <c r="B45" s="604"/>
      <c r="C45" s="605"/>
    </row>
    <row r="46" spans="1:3">
      <c r="A46" s="606"/>
      <c r="B46" s="604"/>
      <c r="C46" s="605"/>
    </row>
  </sheetData>
  <mergeCells count="22">
    <mergeCell ref="A42:C46"/>
    <mergeCell ref="A31:C31"/>
    <mergeCell ref="A32:C32"/>
    <mergeCell ref="A39:C39"/>
    <mergeCell ref="A40:C40"/>
    <mergeCell ref="A41:C41"/>
    <mergeCell ref="A37:C37"/>
    <mergeCell ref="A33:C33"/>
    <mergeCell ref="A34:C34"/>
    <mergeCell ref="A36:C36"/>
    <mergeCell ref="A30:C30"/>
    <mergeCell ref="A26:C29"/>
    <mergeCell ref="A22:C22"/>
    <mergeCell ref="A23:C23"/>
    <mergeCell ref="A24:C24"/>
    <mergeCell ref="A21:C21"/>
    <mergeCell ref="A8:C20"/>
    <mergeCell ref="A4:C4"/>
    <mergeCell ref="A1:C1"/>
    <mergeCell ref="A3:C3"/>
    <mergeCell ref="A5:C5"/>
    <mergeCell ref="A6:C6"/>
  </mergeCells>
  <printOptions horizontalCentered="1"/>
  <pageMargins left="0.39370078740157483" right="0.39370078740157483" top="1.6535433070866143" bottom="0.47244094488188981" header="0.19685039370078741" footer="0.19685039370078741"/>
  <pageSetup scale="64" orientation="landscape" r:id="rId1"/>
  <headerFooter scaleWithDoc="0">
    <oddHeader>&amp;C&amp;G</oddHeader>
    <oddFooter>&amp;C&amp;G</oddFooter>
  </headerFooter>
  <rowBreaks count="1" manualBreakCount="1">
    <brk id="20"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22</vt:i4>
      </vt:variant>
    </vt:vector>
  </HeadingPairs>
  <TitlesOfParts>
    <vt:vector size="41" baseType="lpstr">
      <vt:lpstr>Caratula</vt:lpstr>
      <vt:lpstr>ECG-1</vt:lpstr>
      <vt:lpstr>ECG-2</vt:lpstr>
      <vt:lpstr>EPC</vt:lpstr>
      <vt:lpstr>PPI</vt:lpstr>
      <vt:lpstr>APP-1</vt:lpstr>
      <vt:lpstr>APP-2</vt:lpstr>
      <vt:lpstr>APP-3</vt:lpstr>
      <vt:lpstr>APP-4</vt:lpstr>
      <vt:lpstr>AR</vt:lpstr>
      <vt:lpstr>IAPP</vt:lpstr>
      <vt:lpstr>EAP</vt:lpstr>
      <vt:lpstr>ADS-1</vt:lpstr>
      <vt:lpstr>ADS-2</vt:lpstr>
      <vt:lpstr>SAP</vt:lpstr>
      <vt:lpstr>FIC</vt:lpstr>
      <vt:lpstr>AUR</vt:lpstr>
      <vt:lpstr>PPD</vt:lpstr>
      <vt:lpstr>Formato 6d</vt:lpstr>
      <vt:lpstr>EPC!_Toc256789589</vt:lpstr>
      <vt:lpstr>'ADS-2'!Área_de_impresión</vt:lpstr>
      <vt:lpstr>'APP-2'!Área_de_impresión</vt:lpstr>
      <vt:lpstr>'APP-3'!Área_de_impresión</vt:lpstr>
      <vt:lpstr>AR!Área_de_impresión</vt:lpstr>
      <vt:lpstr>IAPP!Área_de_impresión</vt:lpstr>
      <vt:lpstr>'ADS-1'!Títulos_a_imprimir</vt:lpstr>
      <vt:lpstr>'ADS-2'!Títulos_a_imprimir</vt:lpstr>
      <vt:lpstr>'APP-1'!Títulos_a_imprimir</vt:lpstr>
      <vt:lpstr>'APP-2'!Títulos_a_imprimir</vt:lpstr>
      <vt:lpstr>'APP-3'!Títulos_a_imprimir</vt:lpstr>
      <vt:lpstr>'APP-4'!Títulos_a_imprimir</vt:lpstr>
      <vt:lpstr>AR!Títulos_a_imprimir</vt:lpstr>
      <vt:lpstr>AUR!Títulos_a_imprimir</vt:lpstr>
      <vt:lpstr>EAP!Títulos_a_imprimir</vt:lpstr>
      <vt:lpstr>'ECG-1'!Títulos_a_imprimir</vt:lpstr>
      <vt:lpstr>'ECG-2'!Títulos_a_imprimir</vt:lpstr>
      <vt:lpstr>EPC!Títulos_a_imprimir</vt:lpstr>
      <vt:lpstr>FIC!Títulos_a_imprimir</vt:lpstr>
      <vt:lpstr>IAPP!Títulos_a_imprimir</vt:lpstr>
      <vt:lpstr>PPD!Títulos_a_imprimir</vt:lpstr>
      <vt:lpstr>SAP!Títulos_a_imprimir</vt:lpstr>
    </vt:vector>
  </TitlesOfParts>
  <Company>Subsecretaría de Egresos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N/A</cp:lastModifiedBy>
  <cp:lastPrinted>2017-11-06T18:29:16Z</cp:lastPrinted>
  <dcterms:created xsi:type="dcterms:W3CDTF">2007-06-29T21:15:18Z</dcterms:created>
  <dcterms:modified xsi:type="dcterms:W3CDTF">2017-11-06T18:30:29Z</dcterms:modified>
</cp:coreProperties>
</file>